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760" yWindow="-90" windowWidth="10455" windowHeight="11760" activeTab="1"/>
  </bookViews>
  <sheets>
    <sheet name="HP MFP 단가표" sheetId="11" r:id="rId1"/>
    <sheet name="프린터" sheetId="8" r:id="rId2"/>
  </sheets>
  <calcPr calcId="125725"/>
</workbook>
</file>

<file path=xl/calcChain.xml><?xml version="1.0" encoding="utf-8"?>
<calcChain xmlns="http://schemas.openxmlformats.org/spreadsheetml/2006/main">
  <c r="H44" i="11"/>
  <c r="H43"/>
  <c r="H42"/>
  <c r="H41"/>
  <c r="H40"/>
  <c r="H39"/>
  <c r="H38"/>
  <c r="H33"/>
  <c r="H32"/>
  <c r="H31"/>
  <c r="H30"/>
  <c r="H29"/>
  <c r="H28"/>
  <c r="H27"/>
  <c r="H22"/>
  <c r="H21"/>
  <c r="H20"/>
  <c r="H19"/>
  <c r="H18"/>
  <c r="H17"/>
  <c r="H12"/>
  <c r="H11"/>
  <c r="H10"/>
  <c r="H9"/>
  <c r="H8"/>
  <c r="H7"/>
  <c r="H6"/>
  <c r="D7" i="8"/>
  <c r="D5"/>
  <c r="D21"/>
  <c r="D11"/>
  <c r="D19"/>
  <c r="D10"/>
  <c r="D15"/>
  <c r="D14"/>
  <c r="D76" l="1"/>
  <c r="D33" l="1"/>
</calcChain>
</file>

<file path=xl/sharedStrings.xml><?xml version="1.0" encoding="utf-8"?>
<sst xmlns="http://schemas.openxmlformats.org/spreadsheetml/2006/main" count="526" uniqueCount="344">
  <si>
    <t>세부사항</t>
    <phoneticPr fontId="2" type="noConversion"/>
  </si>
  <si>
    <t>제품번호</t>
    <phoneticPr fontId="2" type="noConversion"/>
  </si>
  <si>
    <t>Q3938A</t>
  </si>
  <si>
    <t>CE664A</t>
  </si>
  <si>
    <t>LJ M1212nf</t>
  </si>
  <si>
    <t>CE847A</t>
  </si>
  <si>
    <t>LJ M1132</t>
  </si>
  <si>
    <t>CE538A</t>
  </si>
  <si>
    <t>CE651A</t>
  </si>
  <si>
    <t>CE461A</t>
  </si>
  <si>
    <t>Q7547A</t>
  </si>
  <si>
    <t>LJ5200LE</t>
  </si>
  <si>
    <t>Q7552A</t>
  </si>
  <si>
    <t>LJ5200LX</t>
  </si>
  <si>
    <t>Q7543A</t>
  </si>
  <si>
    <t>LJ5200</t>
  </si>
  <si>
    <t>Q7544A</t>
  </si>
  <si>
    <t>LJ5200N</t>
  </si>
  <si>
    <t>Q7545A</t>
  </si>
  <si>
    <t>LJ5200TN</t>
  </si>
  <si>
    <t>Q7546A</t>
  </si>
  <si>
    <t>LJ5200DTN</t>
  </si>
  <si>
    <t>Q7698A</t>
  </si>
  <si>
    <t>LJ9040N</t>
  </si>
  <si>
    <t>Q7699A</t>
  </si>
  <si>
    <t>LJ9040DN</t>
  </si>
  <si>
    <t>Q3722A</t>
  </si>
  <si>
    <t>LJ9050N</t>
  </si>
  <si>
    <t>Q3723A</t>
  </si>
  <si>
    <t>LJ9050DN</t>
  </si>
  <si>
    <t>CC495A</t>
  </si>
  <si>
    <t>CP4525XH</t>
  </si>
  <si>
    <t>CC494A</t>
  </si>
  <si>
    <t>CP4525DN</t>
  </si>
  <si>
    <t>CC493A</t>
  </si>
  <si>
    <t>CP4525N</t>
  </si>
  <si>
    <t>CC490A</t>
  </si>
  <si>
    <t>CP4025DN</t>
  </si>
  <si>
    <t>CC489A</t>
  </si>
  <si>
    <t>CP4025N</t>
  </si>
  <si>
    <t>CE710A</t>
  </si>
  <si>
    <t>CP5225</t>
  </si>
  <si>
    <t>CE711A</t>
  </si>
  <si>
    <t>CP5225N</t>
  </si>
  <si>
    <t>CE712A</t>
  </si>
  <si>
    <t>CP5225DN</t>
  </si>
  <si>
    <t>CE707A</t>
  </si>
  <si>
    <t>CP5525N</t>
  </si>
  <si>
    <t>CE708A</t>
  </si>
  <si>
    <t>CP5525DN</t>
  </si>
  <si>
    <t>CE709A</t>
  </si>
  <si>
    <t>CP5525XH</t>
  </si>
  <si>
    <t>Q3931A</t>
  </si>
  <si>
    <t>CP6015N</t>
  </si>
  <si>
    <t>Q3932A</t>
  </si>
  <si>
    <t>CP6015DN</t>
  </si>
  <si>
    <t>Q3933A</t>
  </si>
  <si>
    <t>CP6015X</t>
  </si>
  <si>
    <t>Q3934A</t>
  </si>
  <si>
    <t>CP6015XH</t>
  </si>
  <si>
    <t>L2694A</t>
  </si>
  <si>
    <t>G2410</t>
  </si>
  <si>
    <t>L2698A</t>
  </si>
  <si>
    <t>G3110</t>
  </si>
  <si>
    <t>L1956A</t>
  </si>
  <si>
    <t>G4010</t>
  </si>
  <si>
    <t>L1957A</t>
  </si>
  <si>
    <t>G4050</t>
  </si>
  <si>
    <t>L2723A</t>
  </si>
  <si>
    <t>L2700A</t>
  </si>
  <si>
    <t>N6310</t>
  </si>
  <si>
    <t>L2703A</t>
  </si>
  <si>
    <t>N6350</t>
  </si>
  <si>
    <t>L2683A</t>
  </si>
  <si>
    <t>N9120</t>
  </si>
  <si>
    <t>L2715A</t>
  </si>
  <si>
    <t>SJ5000</t>
  </si>
  <si>
    <t>L1910A</t>
  </si>
  <si>
    <t>SJ5590</t>
  </si>
  <si>
    <t>L2725A</t>
  </si>
  <si>
    <t>L2722A</t>
  </si>
  <si>
    <t>L1975A</t>
  </si>
  <si>
    <t>SJ8270</t>
  </si>
  <si>
    <t>L1960A</t>
  </si>
  <si>
    <t>SJ8300</t>
  </si>
  <si>
    <t>L2712A</t>
  </si>
  <si>
    <t>SJ9000</t>
  </si>
  <si>
    <t>M601N</t>
  </si>
  <si>
    <t>M601DN</t>
  </si>
  <si>
    <t>M602N</t>
  </si>
  <si>
    <t>M602DN</t>
  </si>
  <si>
    <t>M603N</t>
  </si>
  <si>
    <t>M603DN</t>
  </si>
  <si>
    <t>CE989A</t>
  </si>
  <si>
    <t>CE990A</t>
  </si>
  <si>
    <t>CE991A</t>
  </si>
  <si>
    <t>CE992A</t>
  </si>
  <si>
    <t>CE994A</t>
  </si>
  <si>
    <t>CE995A</t>
  </si>
  <si>
    <t>M551N</t>
  </si>
  <si>
    <t>M551DN</t>
  </si>
  <si>
    <t>CF081A</t>
  </si>
  <si>
    <t>CF082A</t>
  </si>
  <si>
    <t>CE866A</t>
  </si>
  <si>
    <t>M175NW</t>
  </si>
  <si>
    <t>2B</t>
    <phoneticPr fontId="12" type="noConversion"/>
  </si>
  <si>
    <t>용지</t>
  </si>
  <si>
    <t>30ppm</t>
  </si>
  <si>
    <t>16 MB</t>
  </si>
  <si>
    <t>33ppm</t>
  </si>
  <si>
    <t>64 MB</t>
  </si>
  <si>
    <t>20ppm/20ppm</t>
  </si>
  <si>
    <t>128MB/384MB</t>
  </si>
  <si>
    <t>40ppm</t>
  </si>
  <si>
    <t>96MB/608MB</t>
  </si>
  <si>
    <t>128MB/640MB</t>
  </si>
  <si>
    <t>50ppm</t>
  </si>
  <si>
    <t>25ppm</t>
  </si>
  <si>
    <t>32MB/128MB</t>
  </si>
  <si>
    <t>48MB/256MB</t>
  </si>
  <si>
    <t>35ppm</t>
  </si>
  <si>
    <t>48MB/512MB</t>
  </si>
  <si>
    <t>64MB/512MB</t>
  </si>
  <si>
    <t>128MB/512MB</t>
  </si>
  <si>
    <t>512MB/1024MB</t>
  </si>
  <si>
    <t>20ppm</t>
  </si>
  <si>
    <t>512MB</t>
  </si>
  <si>
    <t>A4</t>
  </si>
  <si>
    <t>A3</t>
  </si>
  <si>
    <t>25ppm</t>
    <phoneticPr fontId="10" type="noConversion"/>
  </si>
  <si>
    <t>43ppm</t>
    <phoneticPr fontId="10" type="noConversion"/>
  </si>
  <si>
    <t>512MB/1GB</t>
    <phoneticPr fontId="10" type="noConversion"/>
  </si>
  <si>
    <t>용지 공급합
(기본)</t>
    <phoneticPr fontId="2" type="noConversion"/>
  </si>
  <si>
    <t>A4</t>
    <phoneticPr fontId="10" type="noConversion"/>
  </si>
  <si>
    <t>150/35(ADF)</t>
  </si>
  <si>
    <t>250/35(ADF)</t>
  </si>
  <si>
    <t>550/50(ADF)</t>
  </si>
  <si>
    <t>CE863A</t>
  </si>
  <si>
    <t>M475dn</t>
  </si>
  <si>
    <t>192MB/448MB</t>
  </si>
  <si>
    <t>CZ195A</t>
  </si>
  <si>
    <t>M401N</t>
  </si>
  <si>
    <t>CF274A</t>
  </si>
  <si>
    <t>M401D</t>
  </si>
  <si>
    <t>CF278A</t>
  </si>
  <si>
    <t>M401DN</t>
  </si>
  <si>
    <t>CF286A</t>
  </si>
  <si>
    <t>M425DN</t>
  </si>
  <si>
    <t>CF288A</t>
  </si>
  <si>
    <t>M425DW</t>
  </si>
  <si>
    <t>CE956A</t>
  </si>
  <si>
    <t>CE957A</t>
  </si>
  <si>
    <t>CE955A</t>
  </si>
  <si>
    <t>M351A</t>
  </si>
  <si>
    <t>M451NW</t>
  </si>
  <si>
    <t>M451DN</t>
  </si>
  <si>
    <t>18ppm/18ppm</t>
  </si>
  <si>
    <t>256MB</t>
    <phoneticPr fontId="10" type="noConversion"/>
  </si>
  <si>
    <t>LJ M1536DNF</t>
    <phoneticPr fontId="10" type="noConversion"/>
  </si>
  <si>
    <t>LY</t>
    <phoneticPr fontId="10" type="noConversion"/>
  </si>
  <si>
    <t>CF147A</t>
  </si>
  <si>
    <t>P3015</t>
  </si>
  <si>
    <t>P3015D</t>
  </si>
  <si>
    <t>P3015DN</t>
  </si>
  <si>
    <t>P3015X</t>
  </si>
  <si>
    <t>구분</t>
    <phoneticPr fontId="2" type="noConversion"/>
  </si>
  <si>
    <t>HP 모델명</t>
    <phoneticPr fontId="2" type="noConversion"/>
  </si>
  <si>
    <t>G. L. P</t>
    <phoneticPr fontId="5" type="noConversion"/>
  </si>
  <si>
    <t>기타사항</t>
    <phoneticPr fontId="5" type="noConversion"/>
  </si>
  <si>
    <t>CC395A</t>
  </si>
  <si>
    <t>M712N</t>
  </si>
  <si>
    <t>M712DN</t>
  </si>
  <si>
    <t>CF235A</t>
  </si>
  <si>
    <t>CF236A</t>
  </si>
  <si>
    <t>CV037A</t>
  </si>
  <si>
    <t>CN598A</t>
  </si>
  <si>
    <t>X551DW</t>
  </si>
  <si>
    <t>X576DW</t>
  </si>
  <si>
    <t>512MB/1GB</t>
  </si>
  <si>
    <t>768MB</t>
  </si>
  <si>
    <t>[ A4 Mono 40 / 55 ppm ]</t>
    <phoneticPr fontId="2" type="noConversion"/>
  </si>
  <si>
    <t xml:space="preserve"> ( 단위 : 원 / VAT 별도 / VAT포함 )</t>
  </si>
  <si>
    <t>공급가
(VAT별도)</t>
    <phoneticPr fontId="5" type="noConversion"/>
  </si>
  <si>
    <t>공급가
( VAT 포함 )</t>
    <phoneticPr fontId="5" type="noConversion"/>
  </si>
  <si>
    <t>기본</t>
  </si>
  <si>
    <t>M521DW  MFP Printer</t>
    <phoneticPr fontId="5" type="noConversion"/>
  </si>
  <si>
    <t>A8P80A</t>
    <phoneticPr fontId="5" type="noConversion"/>
  </si>
  <si>
    <t>40CPM+RADF+N/W PRT+FAX+ADU+Wi-Fi</t>
    <phoneticPr fontId="5" type="noConversion"/>
  </si>
  <si>
    <t>Deal 별도 문의
담당영업사원 
가격 협의 
요청 진행.</t>
    <phoneticPr fontId="5" type="noConversion"/>
  </si>
  <si>
    <t>M525DN  MFP Printer</t>
    <phoneticPr fontId="5" type="noConversion"/>
  </si>
  <si>
    <t>CF116A</t>
    <phoneticPr fontId="5" type="noConversion"/>
  </si>
  <si>
    <t>40CPM+RADF+N/W PRT+ADU</t>
    <phoneticPr fontId="5" type="noConversion"/>
  </si>
  <si>
    <t>M525f  MFP Printer</t>
    <phoneticPr fontId="5" type="noConversion"/>
  </si>
  <si>
    <t>CF117A</t>
    <phoneticPr fontId="5" type="noConversion"/>
  </si>
  <si>
    <t>M525C MFP Printer</t>
    <phoneticPr fontId="5" type="noConversion"/>
  </si>
  <si>
    <t>CF118A</t>
    <phoneticPr fontId="5" type="noConversion"/>
  </si>
  <si>
    <t>40CPM+RADF+N/W PRT+FAX+ADU</t>
    <phoneticPr fontId="5" type="noConversion"/>
  </si>
  <si>
    <t>M4555h MFP Printer</t>
    <phoneticPr fontId="5" type="noConversion"/>
  </si>
  <si>
    <t>CE738A</t>
    <phoneticPr fontId="5" type="noConversion"/>
  </si>
  <si>
    <t xml:space="preserve">55CPM+RADF+N/W PRT+ADU </t>
    <phoneticPr fontId="5" type="noConversion"/>
  </si>
  <si>
    <t>M4555f MFP Printer</t>
    <phoneticPr fontId="5" type="noConversion"/>
  </si>
  <si>
    <t>CE503A</t>
    <phoneticPr fontId="5" type="noConversion"/>
  </si>
  <si>
    <t xml:space="preserve">55CPM+RADF+N/W PRT+FAX+ADU+추가급지대 </t>
    <phoneticPr fontId="5" type="noConversion"/>
  </si>
  <si>
    <t>M4555fskm MFP Printer</t>
    <phoneticPr fontId="5" type="noConversion"/>
  </si>
  <si>
    <t>CE504A</t>
    <phoneticPr fontId="5" type="noConversion"/>
  </si>
  <si>
    <t>55CPM+RADF+N/W PRT+FAX+ADU+추가급지대+소형피니셔</t>
    <phoneticPr fontId="2" type="noConversion"/>
  </si>
  <si>
    <t>[ A3 Mono 25 / 41 / 40 / 50 ppm ]</t>
    <phoneticPr fontId="2" type="noConversion"/>
  </si>
  <si>
    <t>구분</t>
    <phoneticPr fontId="2" type="noConversion"/>
  </si>
  <si>
    <t>HP 모델명</t>
    <phoneticPr fontId="2" type="noConversion"/>
  </si>
  <si>
    <t>제품번호</t>
    <phoneticPr fontId="2" type="noConversion"/>
  </si>
  <si>
    <t>세부사항</t>
    <phoneticPr fontId="2" type="noConversion"/>
  </si>
  <si>
    <t>G. L. P</t>
    <phoneticPr fontId="5" type="noConversion"/>
  </si>
  <si>
    <t>공급가
(VAT별도)</t>
    <phoneticPr fontId="5" type="noConversion"/>
  </si>
  <si>
    <t>공급가
( VAT 포함 )</t>
    <phoneticPr fontId="5" type="noConversion"/>
  </si>
  <si>
    <t>기타사항</t>
    <phoneticPr fontId="5" type="noConversion"/>
  </si>
  <si>
    <t>기본</t>
    <phoneticPr fontId="2" type="noConversion"/>
  </si>
  <si>
    <t>M5025 MFP Printer</t>
    <phoneticPr fontId="5" type="noConversion"/>
  </si>
  <si>
    <t>Q7840A</t>
    <phoneticPr fontId="5" type="noConversion"/>
  </si>
  <si>
    <t>25CPM + RADF + N/W PRT</t>
    <phoneticPr fontId="2" type="noConversion"/>
  </si>
  <si>
    <t>M725dn MFP Printer</t>
    <phoneticPr fontId="5" type="noConversion"/>
  </si>
  <si>
    <t>CF066A</t>
    <phoneticPr fontId="5" type="noConversion"/>
  </si>
  <si>
    <t>41CPM + RADF + N/W PRT</t>
    <phoneticPr fontId="2" type="noConversion"/>
  </si>
  <si>
    <t>M725f MFP Printer</t>
    <phoneticPr fontId="5" type="noConversion"/>
  </si>
  <si>
    <t>CF067A</t>
  </si>
  <si>
    <t>41CPM+RADF+N/W PRT+FAX+ADU</t>
    <phoneticPr fontId="2" type="noConversion"/>
  </si>
  <si>
    <t>M725z MFP Printer</t>
    <phoneticPr fontId="5" type="noConversion"/>
  </si>
  <si>
    <t>CF068A</t>
  </si>
  <si>
    <t>41CPM Full+작업분리대+스템프</t>
    <phoneticPr fontId="5" type="noConversion"/>
  </si>
  <si>
    <t>M9040 MFP Printer</t>
    <phoneticPr fontId="5" type="noConversion"/>
  </si>
  <si>
    <t>CC394A</t>
    <phoneticPr fontId="5" type="noConversion"/>
  </si>
  <si>
    <t>40 CPM + RADF + N/W PRT</t>
    <phoneticPr fontId="5" type="noConversion"/>
  </si>
  <si>
    <t>M9050 MFP Printer</t>
    <phoneticPr fontId="5" type="noConversion"/>
  </si>
  <si>
    <t>50 CPM + RADF + N/W PRT</t>
    <phoneticPr fontId="5" type="noConversion"/>
  </si>
  <si>
    <t>[ A4 Color 30 / 40  ppm ]</t>
    <phoneticPr fontId="2" type="noConversion"/>
  </si>
  <si>
    <t xml:space="preserve"> ( 단위 : 원 / VAT 별도 / VAT포함 )</t>
    <phoneticPr fontId="5" type="noConversion"/>
  </si>
  <si>
    <t xml:space="preserve"> M570DW MFP Printer</t>
    <phoneticPr fontId="5" type="noConversion"/>
  </si>
  <si>
    <t>CZ272A</t>
    <phoneticPr fontId="5" type="noConversion"/>
  </si>
  <si>
    <t>30CPM+RADF+N/W PRT+FAX+ADU+Wi-Fi</t>
    <phoneticPr fontId="5" type="noConversion"/>
  </si>
  <si>
    <t xml:space="preserve"> M575C MFP Printer</t>
    <phoneticPr fontId="5" type="noConversion"/>
  </si>
  <si>
    <t>CD646A</t>
    <phoneticPr fontId="5" type="noConversion"/>
  </si>
  <si>
    <t>30CPM+RADF+N/W PRT+FAX+ADU+수동스템프</t>
    <phoneticPr fontId="5" type="noConversion"/>
  </si>
  <si>
    <t xml:space="preserve"> M575DN MFP Printer</t>
    <phoneticPr fontId="5" type="noConversion"/>
  </si>
  <si>
    <t>CD644A</t>
    <phoneticPr fontId="5" type="noConversion"/>
  </si>
  <si>
    <t>30CPM+RADF+N/W PRT+ADU</t>
    <phoneticPr fontId="5" type="noConversion"/>
  </si>
  <si>
    <t>M575F MFP Printer</t>
    <phoneticPr fontId="5" type="noConversion"/>
  </si>
  <si>
    <t>CD645A</t>
    <phoneticPr fontId="5" type="noConversion"/>
  </si>
  <si>
    <t>30CPM+RADF+N/W PRT+FAX+ADU+스템프</t>
    <phoneticPr fontId="5" type="noConversion"/>
  </si>
  <si>
    <t>CM4540 MFP Printer</t>
    <phoneticPr fontId="5" type="noConversion"/>
  </si>
  <si>
    <t>CC419A</t>
    <phoneticPr fontId="5" type="noConversion"/>
  </si>
  <si>
    <t>40CPM + RADF + N/W PRT + ADU</t>
    <phoneticPr fontId="2" type="noConversion"/>
  </si>
  <si>
    <t>CM4540f MFP Printer</t>
    <phoneticPr fontId="5" type="noConversion"/>
  </si>
  <si>
    <t>CC420A</t>
    <phoneticPr fontId="2" type="noConversion"/>
  </si>
  <si>
    <t xml:space="preserve">40CPM+RADF+N/W PRT+FAX+ADU </t>
    <phoneticPr fontId="2" type="noConversion"/>
  </si>
  <si>
    <t>CM4540fskm MFP Printer</t>
    <phoneticPr fontId="5" type="noConversion"/>
  </si>
  <si>
    <t>CC421A</t>
    <phoneticPr fontId="5" type="noConversion"/>
  </si>
  <si>
    <t>A4 Color 40 / 40CPM</t>
    <phoneticPr fontId="2" type="noConversion"/>
  </si>
  <si>
    <t>[ A3 Color 30 / 40 ppm ]</t>
    <phoneticPr fontId="2" type="noConversion"/>
  </si>
  <si>
    <t>M775DN MFP Printer</t>
    <phoneticPr fontId="5" type="noConversion"/>
  </si>
  <si>
    <t>CC522A</t>
    <phoneticPr fontId="5" type="noConversion"/>
  </si>
  <si>
    <t>30CPM + RADF + N/W PRT + ADU</t>
    <phoneticPr fontId="2" type="noConversion"/>
  </si>
  <si>
    <t>M775F MFP Printer</t>
    <phoneticPr fontId="5" type="noConversion"/>
  </si>
  <si>
    <t>CC523A</t>
    <phoneticPr fontId="5" type="noConversion"/>
  </si>
  <si>
    <t>30CPM + RADF + N/W PRT + ADU + FAX</t>
    <phoneticPr fontId="2" type="noConversion"/>
  </si>
  <si>
    <t>M775Z MFP Printer</t>
    <phoneticPr fontId="5" type="noConversion"/>
  </si>
  <si>
    <t>CC524A</t>
    <phoneticPr fontId="5" type="noConversion"/>
  </si>
  <si>
    <t>30CPM + RADF + N/W PRT + ADU + FAX+피니셔</t>
    <phoneticPr fontId="2" type="noConversion"/>
  </si>
  <si>
    <t>CM6030 MFP Printer</t>
    <phoneticPr fontId="5" type="noConversion"/>
  </si>
  <si>
    <t>CM6030f MFP Printer</t>
    <phoneticPr fontId="5" type="noConversion"/>
  </si>
  <si>
    <t>CE665A</t>
    <phoneticPr fontId="2" type="noConversion"/>
  </si>
  <si>
    <t>30CPM+RADF+N/W PRT+FAX+ADU</t>
    <phoneticPr fontId="2" type="noConversion"/>
  </si>
  <si>
    <t>CM6040 MFP Printer</t>
    <phoneticPr fontId="5" type="noConversion"/>
  </si>
  <si>
    <t>CM6040f MFP Printer</t>
    <phoneticPr fontId="5" type="noConversion"/>
  </si>
  <si>
    <t>Q3939A</t>
    <phoneticPr fontId="2" type="noConversion"/>
  </si>
  <si>
    <t>40CPM+RADF+N/W PRT+FAX+ADU</t>
    <phoneticPr fontId="2" type="noConversion"/>
  </si>
  <si>
    <t>CE658A</t>
  </si>
  <si>
    <t>CF346A</t>
  </si>
  <si>
    <t>CE918A</t>
  </si>
  <si>
    <t xml:space="preserve">CCS Base Price List </t>
    <phoneticPr fontId="5" type="noConversion"/>
  </si>
  <si>
    <t>[단위:원, VAT포함]</t>
    <phoneticPr fontId="5" type="noConversion"/>
  </si>
  <si>
    <t>PL</t>
    <phoneticPr fontId="5" type="noConversion"/>
  </si>
  <si>
    <t>파트명</t>
    <phoneticPr fontId="5" type="noConversion"/>
  </si>
  <si>
    <t>품명</t>
    <phoneticPr fontId="5" type="noConversion"/>
  </si>
  <si>
    <t>HP 소비자가</t>
    <phoneticPr fontId="5" type="noConversion"/>
  </si>
  <si>
    <t>FT공급가</t>
    <phoneticPr fontId="5" type="noConversion"/>
  </si>
  <si>
    <t>비고</t>
    <phoneticPr fontId="10" type="noConversion"/>
  </si>
  <si>
    <t>인쇄속도(A4)
흑백/칼라</t>
    <phoneticPr fontId="10" type="noConversion"/>
  </si>
  <si>
    <t>메모리
기본/최대</t>
    <phoneticPr fontId="10" type="noConversion"/>
  </si>
  <si>
    <t>해상도
Ret or Res</t>
    <phoneticPr fontId="10" type="noConversion"/>
  </si>
  <si>
    <t>월 최대 
출력량</t>
    <phoneticPr fontId="2" type="noConversion"/>
  </si>
  <si>
    <t>2Q</t>
    <phoneticPr fontId="12" type="noConversion"/>
  </si>
  <si>
    <t>128MB</t>
    <phoneticPr fontId="10" type="noConversion"/>
  </si>
  <si>
    <t>14ppm/14ppm</t>
    <phoneticPr fontId="10" type="noConversion"/>
  </si>
  <si>
    <t>PQ</t>
    <phoneticPr fontId="5" type="noConversion"/>
  </si>
  <si>
    <t>CE525A</t>
    <phoneticPr fontId="11" type="noConversion"/>
  </si>
  <si>
    <t>CE526A</t>
    <phoneticPr fontId="11" type="noConversion"/>
  </si>
  <si>
    <t>CE528A</t>
    <phoneticPr fontId="11" type="noConversion"/>
  </si>
  <si>
    <t>CE529A</t>
    <phoneticPr fontId="11" type="noConversion"/>
  </si>
  <si>
    <t>50ppm</t>
    <phoneticPr fontId="10" type="noConversion"/>
  </si>
  <si>
    <t>CE993A</t>
    <phoneticPr fontId="10" type="noConversion"/>
  </si>
  <si>
    <t>M602X</t>
    <phoneticPr fontId="10" type="noConversion"/>
  </si>
  <si>
    <t>60ppm</t>
    <phoneticPr fontId="10" type="noConversion"/>
  </si>
  <si>
    <t>AK</t>
    <phoneticPr fontId="10" type="noConversion"/>
  </si>
  <si>
    <t>32ppm/32ppm</t>
    <phoneticPr fontId="10" type="noConversion"/>
  </si>
  <si>
    <t>1GB</t>
    <phoneticPr fontId="10" type="noConversion"/>
  </si>
  <si>
    <t>CF083A</t>
    <phoneticPr fontId="10" type="noConversion"/>
  </si>
  <si>
    <t>M551XH</t>
    <phoneticPr fontId="10" type="noConversion"/>
  </si>
  <si>
    <t>40ppm/40ppm</t>
    <phoneticPr fontId="10" type="noConversion"/>
  </si>
  <si>
    <t>192MB/448MB</t>
    <phoneticPr fontId="10" type="noConversion"/>
  </si>
  <si>
    <t>30ppm/30ppm</t>
    <phoneticPr fontId="10" type="noConversion"/>
  </si>
  <si>
    <t>4X</t>
    <phoneticPr fontId="11" type="noConversion"/>
  </si>
  <si>
    <t>SJ3000</t>
    <phoneticPr fontId="5" type="noConversion"/>
  </si>
  <si>
    <t>A3</t>
    <phoneticPr fontId="10" type="noConversion"/>
  </si>
  <si>
    <t>L2730A</t>
    <phoneticPr fontId="10" type="noConversion"/>
  </si>
  <si>
    <t>SJ7000 S2</t>
    <phoneticPr fontId="5" type="noConversion"/>
  </si>
  <si>
    <t>SJ7500</t>
    <phoneticPr fontId="5" type="noConversion"/>
  </si>
  <si>
    <t>SJ1000</t>
    <phoneticPr fontId="5" type="noConversion"/>
  </si>
  <si>
    <t>3Y</t>
    <phoneticPr fontId="10" type="noConversion"/>
  </si>
  <si>
    <t>70ppm/70ppm</t>
    <phoneticPr fontId="10" type="noConversion"/>
  </si>
  <si>
    <t>512MB</t>
    <phoneticPr fontId="10" type="noConversion"/>
  </si>
  <si>
    <t>500/50(ADF)</t>
    <phoneticPr fontId="10" type="noConversion"/>
  </si>
  <si>
    <t>CE841A</t>
    <phoneticPr fontId="5" type="noConversion"/>
  </si>
  <si>
    <t>18ppm</t>
    <phoneticPr fontId="10" type="noConversion"/>
  </si>
  <si>
    <t>8MB</t>
    <phoneticPr fontId="10" type="noConversion"/>
  </si>
  <si>
    <t>128MB</t>
    <phoneticPr fontId="10" type="noConversion"/>
  </si>
  <si>
    <t>P1102</t>
    <phoneticPr fontId="12" type="noConversion"/>
  </si>
  <si>
    <t>2MB</t>
    <phoneticPr fontId="10" type="noConversion"/>
  </si>
  <si>
    <t>P1102w</t>
    <phoneticPr fontId="12" type="noConversion"/>
  </si>
  <si>
    <t>8A</t>
    <phoneticPr fontId="11" type="noConversion"/>
  </si>
  <si>
    <r>
      <t>P2035</t>
    </r>
    <r>
      <rPr>
        <b/>
        <sz val="8"/>
        <color indexed="8"/>
        <rFont val="맑은 고딕"/>
        <family val="3"/>
        <charset val="129"/>
      </rPr>
      <t xml:space="preserve"> </t>
    </r>
    <phoneticPr fontId="11" type="noConversion"/>
  </si>
  <si>
    <t>MA</t>
    <phoneticPr fontId="10" type="noConversion"/>
  </si>
  <si>
    <t>33ppm</t>
    <phoneticPr fontId="10" type="noConversion"/>
  </si>
  <si>
    <t>1300/50(ADF)</t>
    <phoneticPr fontId="10" type="noConversion"/>
  </si>
  <si>
    <t>K5</t>
    <phoneticPr fontId="10" type="noConversion"/>
  </si>
  <si>
    <t>16ppm/4ppm</t>
    <phoneticPr fontId="10" type="noConversion"/>
  </si>
  <si>
    <t>CF145A</t>
    <phoneticPr fontId="10" type="noConversion"/>
  </si>
  <si>
    <t>M276NW</t>
    <phoneticPr fontId="10" type="noConversion"/>
  </si>
  <si>
    <t>14ppm/14ppm</t>
    <phoneticPr fontId="10" type="noConversion"/>
  </si>
  <si>
    <t>T2</t>
    <phoneticPr fontId="10" type="noConversion"/>
  </si>
  <si>
    <t>SB</t>
    <phoneticPr fontId="5" type="noConversion"/>
  </si>
  <si>
    <t>CP1025</t>
    <phoneticPr fontId="5" type="noConversion"/>
  </si>
  <si>
    <t>CP1025NW</t>
    <phoneticPr fontId="5" type="noConversion"/>
  </si>
  <si>
    <t>64MB</t>
    <phoneticPr fontId="10" type="noConversion"/>
  </si>
  <si>
    <t>M251NW</t>
    <phoneticPr fontId="10" type="noConversion"/>
  </si>
  <si>
    <t>A4</t>
    <phoneticPr fontId="10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</si>
</sst>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(* #,##0_);_(* \(#,##0\);_(* &quot;-&quot;_);_(@_)"/>
    <numFmt numFmtId="178" formatCode="0.0%"/>
    <numFmt numFmtId="179" formatCode="_-* #,##0.0_-;\-* #,##0.0_-;_-* &quot;-&quot;?_-;_-@_-"/>
    <numFmt numFmtId="180" formatCode="_ * #,##0_ ;_ * \-#,##0_ ;_ * &quot;-&quot;_ ;_ @_ "/>
  </numFmts>
  <fonts count="44"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0"/>
      <color indexed="30"/>
      <name val="Verdana"/>
      <family val="2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8"/>
      <name val="돋움"/>
      <family val="3"/>
      <charset val="129"/>
    </font>
    <font>
      <sz val="12"/>
      <name val="돋움"/>
      <family val="3"/>
      <charset val="129"/>
    </font>
    <font>
      <b/>
      <u/>
      <sz val="11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8"/>
      <name val="Arial"/>
      <family val="2"/>
    </font>
    <font>
      <b/>
      <sz val="9"/>
      <name val="Arial"/>
      <family val="2"/>
    </font>
    <font>
      <b/>
      <sz val="8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7"/>
      <name val="돋움"/>
      <family val="3"/>
      <charset val="129"/>
    </font>
    <font>
      <b/>
      <sz val="7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??"/>
      <family val="2"/>
    </font>
    <font>
      <sz val="10"/>
      <color indexed="17"/>
      <name val="Arial"/>
      <family val="2"/>
    </font>
    <font>
      <sz val="11"/>
      <color indexed="8"/>
      <name val="맑은 고딕"/>
      <family val="3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</font>
    <font>
      <sz val="10"/>
      <color indexed="18"/>
      <name val="Arial"/>
      <family val="2"/>
    </font>
    <font>
      <b/>
      <sz val="8"/>
      <color theme="1"/>
      <name val="Futura Bk"/>
      <family val="2"/>
    </font>
    <font>
      <sz val="8"/>
      <color theme="1"/>
      <name val="Futura Bk"/>
      <family val="2"/>
    </font>
    <font>
      <b/>
      <sz val="8"/>
      <color theme="1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1" fillId="0" borderId="0">
      <alignment vertical="center"/>
    </xf>
    <xf numFmtId="9" fontId="1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180" fontId="34" fillId="0" borderId="0" applyFont="0" applyFill="0" applyBorder="0" applyAlignment="0" applyProtection="0"/>
    <xf numFmtId="41" fontId="12" fillId="0" borderId="0" applyFont="0" applyFill="0" applyBorder="0" applyAlignment="0" applyProtection="0"/>
    <xf numFmtId="177" fontId="32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/>
    <xf numFmtId="0" fontId="32" fillId="0" borderId="0"/>
    <xf numFmtId="0" fontId="32" fillId="0" borderId="0"/>
  </cellStyleXfs>
  <cellXfs count="237">
    <xf numFmtId="0" fontId="0" fillId="0" borderId="0" xfId="0">
      <alignment vertical="center"/>
    </xf>
    <xf numFmtId="0" fontId="6" fillId="0" borderId="0" xfId="5" applyFont="1" applyAlignment="1">
      <alignment horizontal="left" vertical="center"/>
    </xf>
    <xf numFmtId="0" fontId="7" fillId="0" borderId="0" xfId="5" applyFont="1">
      <alignment vertical="center"/>
    </xf>
    <xf numFmtId="0" fontId="2" fillId="0" borderId="0" xfId="5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0" xfId="5" applyFont="1" applyAlignment="1">
      <alignment horizontal="left" vertical="center"/>
    </xf>
    <xf numFmtId="0" fontId="8" fillId="0" borderId="0" xfId="5" applyFont="1" applyFill="1">
      <alignment vertical="center"/>
    </xf>
    <xf numFmtId="0" fontId="9" fillId="0" borderId="0" xfId="7" applyFont="1" applyFill="1" applyBorder="1">
      <alignment vertical="center"/>
    </xf>
    <xf numFmtId="0" fontId="7" fillId="0" borderId="0" xfId="5" applyFont="1" applyFill="1" applyBorder="1" applyAlignment="1">
      <alignment vertical="center"/>
    </xf>
    <xf numFmtId="41" fontId="19" fillId="3" borderId="1" xfId="2" applyFont="1" applyFill="1" applyBorder="1" applyAlignment="1">
      <alignment horizontal="left" vertical="center"/>
    </xf>
    <xf numFmtId="0" fontId="2" fillId="3" borderId="0" xfId="5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41" fontId="16" fillId="3" borderId="0" xfId="2" applyFont="1" applyFill="1" applyBorder="1" applyAlignment="1">
      <alignment vertical="center"/>
    </xf>
    <xf numFmtId="41" fontId="16" fillId="3" borderId="0" xfId="2" applyFont="1" applyFill="1" applyBorder="1" applyAlignment="1">
      <alignment horizontal="right" vertical="center" wrapText="1" shrinkToFit="1"/>
    </xf>
    <xf numFmtId="177" fontId="2" fillId="2" borderId="0" xfId="3" applyNumberFormat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41" fontId="19" fillId="4" borderId="1" xfId="2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0" xfId="5" applyFont="1" applyBorder="1" applyAlignment="1">
      <alignment horizontal="left" vertical="center"/>
    </xf>
    <xf numFmtId="0" fontId="6" fillId="0" borderId="0" xfId="5" applyFont="1" applyFill="1" applyBorder="1">
      <alignment vertical="center"/>
    </xf>
    <xf numFmtId="0" fontId="14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5" applyFont="1" applyBorder="1">
      <alignment vertical="center"/>
    </xf>
    <xf numFmtId="0" fontId="2" fillId="0" borderId="0" xfId="5" applyFont="1" applyBorder="1" applyAlignment="1">
      <alignment horizontal="left" vertical="center"/>
    </xf>
    <xf numFmtId="0" fontId="21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1" fontId="19" fillId="3" borderId="3" xfId="2" applyFont="1" applyFill="1" applyBorder="1" applyAlignment="1">
      <alignment horizontal="left" vertical="center"/>
    </xf>
    <xf numFmtId="41" fontId="15" fillId="3" borderId="3" xfId="2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1" fontId="15" fillId="3" borderId="1" xfId="2" applyFont="1" applyFill="1" applyBorder="1" applyAlignment="1">
      <alignment horizontal="right" vertical="center"/>
    </xf>
    <xf numFmtId="0" fontId="21" fillId="3" borderId="5" xfId="0" applyFont="1" applyFill="1" applyBorder="1" applyAlignment="1">
      <alignment horizontal="center" vertical="center"/>
    </xf>
    <xf numFmtId="41" fontId="19" fillId="3" borderId="5" xfId="2" applyFont="1" applyFill="1" applyBorder="1" applyAlignment="1">
      <alignment horizontal="left" vertical="center"/>
    </xf>
    <xf numFmtId="179" fontId="2" fillId="3" borderId="0" xfId="5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41" fontId="15" fillId="4" borderId="1" xfId="2" applyFont="1" applyFill="1" applyBorder="1" applyAlignment="1">
      <alignment horizontal="right" vertical="center"/>
    </xf>
    <xf numFmtId="41" fontId="17" fillId="3" borderId="0" xfId="2" applyFont="1" applyFill="1" applyBorder="1" applyAlignment="1">
      <alignment vertical="center"/>
    </xf>
    <xf numFmtId="0" fontId="21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41" fontId="19" fillId="4" borderId="3" xfId="2" applyFont="1" applyFill="1" applyBorder="1" applyAlignment="1">
      <alignment horizontal="left" vertical="center"/>
    </xf>
    <xf numFmtId="41" fontId="18" fillId="3" borderId="1" xfId="2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center" vertical="center"/>
    </xf>
    <xf numFmtId="41" fontId="18" fillId="3" borderId="5" xfId="2" applyFont="1" applyFill="1" applyBorder="1" applyAlignment="1">
      <alignment horizontal="right" vertical="center"/>
    </xf>
    <xf numFmtId="0" fontId="25" fillId="0" borderId="0" xfId="5" applyFont="1" applyFill="1" applyBorder="1" applyAlignment="1">
      <alignment vertical="center"/>
    </xf>
    <xf numFmtId="0" fontId="27" fillId="5" borderId="35" xfId="5" applyFont="1" applyFill="1" applyBorder="1" applyAlignment="1">
      <alignment horizontal="center" vertical="center"/>
    </xf>
    <xf numFmtId="0" fontId="27" fillId="5" borderId="15" xfId="5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41" fontId="27" fillId="5" borderId="15" xfId="2" applyFont="1" applyFill="1" applyBorder="1" applyAlignment="1">
      <alignment horizontal="center" vertical="center"/>
    </xf>
    <xf numFmtId="0" fontId="27" fillId="5" borderId="15" xfId="5" applyFont="1" applyFill="1" applyBorder="1" applyAlignment="1">
      <alignment horizontal="center" vertical="center" wrapText="1"/>
    </xf>
    <xf numFmtId="0" fontId="27" fillId="5" borderId="16" xfId="5" applyFont="1" applyFill="1" applyBorder="1" applyAlignment="1">
      <alignment horizontal="center" vertical="center" wrapText="1"/>
    </xf>
    <xf numFmtId="41" fontId="14" fillId="4" borderId="3" xfId="2" applyFont="1" applyFill="1" applyBorder="1" applyAlignment="1">
      <alignment horizontal="right" vertical="center"/>
    </xf>
    <xf numFmtId="41" fontId="14" fillId="4" borderId="3" xfId="2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1" fontId="14" fillId="3" borderId="1" xfId="2" applyFont="1" applyFill="1" applyBorder="1" applyAlignment="1">
      <alignment horizontal="right" vertical="center"/>
    </xf>
    <xf numFmtId="41" fontId="14" fillId="3" borderId="4" xfId="2" applyFont="1" applyFill="1" applyBorder="1" applyAlignment="1">
      <alignment vertical="center"/>
    </xf>
    <xf numFmtId="41" fontId="14" fillId="3" borderId="21" xfId="2" applyFont="1" applyFill="1" applyBorder="1" applyAlignment="1">
      <alignment vertical="center"/>
    </xf>
    <xf numFmtId="41" fontId="14" fillId="3" borderId="1" xfId="2" applyFont="1" applyFill="1" applyBorder="1" applyAlignment="1">
      <alignment vertical="center"/>
    </xf>
    <xf numFmtId="0" fontId="21" fillId="3" borderId="4" xfId="0" applyFont="1" applyFill="1" applyBorder="1" applyAlignment="1">
      <alignment horizontal="center" vertical="center"/>
    </xf>
    <xf numFmtId="41" fontId="14" fillId="3" borderId="4" xfId="2" applyFont="1" applyFill="1" applyBorder="1" applyAlignment="1">
      <alignment horizontal="right" vertical="center"/>
    </xf>
    <xf numFmtId="41" fontId="14" fillId="3" borderId="30" xfId="2" applyFont="1" applyFill="1" applyBorder="1" applyAlignment="1">
      <alignment vertical="center"/>
    </xf>
    <xf numFmtId="41" fontId="14" fillId="3" borderId="1" xfId="2" applyFont="1" applyFill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/>
    </xf>
    <xf numFmtId="41" fontId="14" fillId="3" borderId="5" xfId="2" applyFont="1" applyFill="1" applyBorder="1" applyAlignment="1">
      <alignment horizontal="center" vertical="center"/>
    </xf>
    <xf numFmtId="41" fontId="14" fillId="3" borderId="5" xfId="2" applyFont="1" applyFill="1" applyBorder="1" applyAlignment="1">
      <alignment vertical="center"/>
    </xf>
    <xf numFmtId="0" fontId="25" fillId="0" borderId="0" xfId="5" applyFont="1" applyBorder="1">
      <alignment vertical="center"/>
    </xf>
    <xf numFmtId="41" fontId="14" fillId="3" borderId="3" xfId="2" applyFont="1" applyFill="1" applyBorder="1" applyAlignment="1">
      <alignment horizontal="right" vertical="center"/>
    </xf>
    <xf numFmtId="41" fontId="14" fillId="3" borderId="3" xfId="2" applyFont="1" applyFill="1" applyBorder="1" applyAlignment="1">
      <alignment vertical="center"/>
    </xf>
    <xf numFmtId="41" fontId="16" fillId="3" borderId="3" xfId="2" applyFont="1" applyFill="1" applyBorder="1" applyAlignment="1">
      <alignment vertical="center"/>
    </xf>
    <xf numFmtId="41" fontId="16" fillId="3" borderId="1" xfId="2" applyFont="1" applyFill="1" applyBorder="1" applyAlignment="1">
      <alignment vertical="center"/>
    </xf>
    <xf numFmtId="0" fontId="29" fillId="3" borderId="1" xfId="0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3" fontId="30" fillId="3" borderId="1" xfId="0" applyNumberFormat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49" fontId="22" fillId="3" borderId="5" xfId="0" applyNumberFormat="1" applyFont="1" applyFill="1" applyBorder="1" applyAlignment="1">
      <alignment horizontal="center" vertical="center" wrapText="1"/>
    </xf>
    <xf numFmtId="3" fontId="30" fillId="3" borderId="5" xfId="0" applyNumberFormat="1" applyFont="1" applyFill="1" applyBorder="1" applyAlignment="1">
      <alignment horizontal="center" vertical="center" wrapText="1"/>
    </xf>
    <xf numFmtId="41" fontId="16" fillId="3" borderId="5" xfId="2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41" fontId="15" fillId="3" borderId="5" xfId="2" applyFont="1" applyFill="1" applyBorder="1" applyAlignment="1">
      <alignment horizontal="right" vertical="center"/>
    </xf>
    <xf numFmtId="0" fontId="25" fillId="0" borderId="0" xfId="5" applyFont="1">
      <alignment vertical="center"/>
    </xf>
    <xf numFmtId="41" fontId="16" fillId="4" borderId="1" xfId="2" applyFont="1" applyFill="1" applyBorder="1" applyAlignment="1">
      <alignment vertical="center"/>
    </xf>
    <xf numFmtId="178" fontId="37" fillId="0" borderId="0" xfId="6" applyNumberFormat="1" applyFont="1" applyFill="1" applyAlignment="1">
      <alignment horizontal="left" vertical="center"/>
    </xf>
    <xf numFmtId="0" fontId="38" fillId="0" borderId="0" xfId="6" applyFont="1" applyFill="1" applyAlignment="1">
      <alignment horizontal="center" vertical="center"/>
    </xf>
    <xf numFmtId="0" fontId="38" fillId="0" borderId="0" xfId="6" applyFont="1" applyFill="1" applyAlignment="1">
      <alignment horizontal="left" vertical="center"/>
    </xf>
    <xf numFmtId="178" fontId="38" fillId="0" borderId="0" xfId="6" applyNumberFormat="1" applyFont="1" applyFill="1" applyAlignment="1">
      <alignment horizontal="right" vertical="center"/>
    </xf>
    <xf numFmtId="0" fontId="38" fillId="0" borderId="0" xfId="6" applyFont="1" applyFill="1" applyAlignment="1">
      <alignment vertical="center"/>
    </xf>
    <xf numFmtId="0" fontId="38" fillId="3" borderId="0" xfId="6" applyFont="1" applyFill="1" applyAlignment="1">
      <alignment vertical="center"/>
    </xf>
    <xf numFmtId="0" fontId="14" fillId="0" borderId="0" xfId="6" applyFont="1" applyFill="1" applyAlignment="1">
      <alignment horizontal="center" vertical="center"/>
    </xf>
    <xf numFmtId="41" fontId="38" fillId="0" borderId="0" xfId="2" applyFont="1" applyFill="1" applyAlignment="1">
      <alignment vertical="center"/>
    </xf>
    <xf numFmtId="0" fontId="39" fillId="0" borderId="38" xfId="6" applyFont="1" applyFill="1" applyBorder="1" applyAlignment="1">
      <alignment horizontal="center" vertical="center"/>
    </xf>
    <xf numFmtId="0" fontId="39" fillId="0" borderId="41" xfId="6" applyFont="1" applyFill="1" applyBorder="1" applyAlignment="1">
      <alignment horizontal="center" vertical="center"/>
    </xf>
    <xf numFmtId="0" fontId="39" fillId="0" borderId="42" xfId="6" applyFont="1" applyFill="1" applyBorder="1" applyAlignment="1">
      <alignment horizontal="center" vertical="center"/>
    </xf>
    <xf numFmtId="176" fontId="39" fillId="0" borderId="15" xfId="6" applyNumberFormat="1" applyFont="1" applyFill="1" applyBorder="1" applyAlignment="1">
      <alignment horizontal="center" vertical="center"/>
    </xf>
    <xf numFmtId="176" fontId="39" fillId="0" borderId="38" xfId="6" applyNumberFormat="1" applyFont="1" applyFill="1" applyBorder="1" applyAlignment="1">
      <alignment horizontal="center" vertical="center"/>
    </xf>
    <xf numFmtId="0" fontId="40" fillId="0" borderId="42" xfId="6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 wrapText="1"/>
    </xf>
    <xf numFmtId="41" fontId="41" fillId="3" borderId="8" xfId="2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37" fillId="0" borderId="0" xfId="6" applyFont="1" applyFill="1" applyAlignment="1">
      <alignment horizontal="center" vertical="center"/>
    </xf>
    <xf numFmtId="178" fontId="42" fillId="3" borderId="27" xfId="1" applyNumberFormat="1" applyFont="1" applyFill="1" applyBorder="1" applyAlignment="1">
      <alignment horizontal="center" vertical="center"/>
    </xf>
    <xf numFmtId="0" fontId="42" fillId="3" borderId="28" xfId="6" applyFont="1" applyFill="1" applyBorder="1" applyAlignment="1">
      <alignment horizontal="left" vertical="center"/>
    </xf>
    <xf numFmtId="41" fontId="42" fillId="3" borderId="3" xfId="2" applyFont="1" applyFill="1" applyBorder="1" applyAlignment="1">
      <alignment horizontal="right" vertical="center"/>
    </xf>
    <xf numFmtId="41" fontId="42" fillId="3" borderId="17" xfId="2" applyFont="1" applyFill="1" applyBorder="1" applyAlignment="1">
      <alignment vertical="center"/>
    </xf>
    <xf numFmtId="178" fontId="14" fillId="3" borderId="28" xfId="1" applyNumberFormat="1" applyFont="1" applyFill="1" applyBorder="1" applyAlignment="1">
      <alignment horizontal="center" vertical="center"/>
    </xf>
    <xf numFmtId="0" fontId="42" fillId="3" borderId="6" xfId="6" applyFont="1" applyFill="1" applyBorder="1" applyAlignment="1">
      <alignment horizontal="center" vertical="center"/>
    </xf>
    <xf numFmtId="0" fontId="42" fillId="3" borderId="3" xfId="6" applyFont="1" applyFill="1" applyBorder="1" applyAlignment="1">
      <alignment horizontal="center" vertical="center"/>
    </xf>
    <xf numFmtId="41" fontId="42" fillId="3" borderId="3" xfId="2" applyFont="1" applyFill="1" applyBorder="1" applyAlignment="1">
      <alignment horizontal="center" vertical="center"/>
    </xf>
    <xf numFmtId="0" fontId="42" fillId="3" borderId="10" xfId="6" applyFont="1" applyFill="1" applyBorder="1" applyAlignment="1">
      <alignment horizontal="center" vertical="center"/>
    </xf>
    <xf numFmtId="178" fontId="42" fillId="3" borderId="23" xfId="1" applyNumberFormat="1" applyFont="1" applyFill="1" applyBorder="1" applyAlignment="1">
      <alignment horizontal="center" vertical="center"/>
    </xf>
    <xf numFmtId="0" fontId="42" fillId="3" borderId="24" xfId="6" applyFont="1" applyFill="1" applyBorder="1" applyAlignment="1">
      <alignment horizontal="left" vertical="center"/>
    </xf>
    <xf numFmtId="41" fontId="42" fillId="3" borderId="2" xfId="2" applyFont="1" applyFill="1" applyBorder="1" applyAlignment="1">
      <alignment horizontal="right" vertical="center"/>
    </xf>
    <xf numFmtId="41" fontId="42" fillId="3" borderId="43" xfId="2" applyFont="1" applyFill="1" applyBorder="1" applyAlignment="1">
      <alignment vertical="center"/>
    </xf>
    <xf numFmtId="178" fontId="14" fillId="3" borderId="30" xfId="1" applyNumberFormat="1" applyFont="1" applyFill="1" applyBorder="1" applyAlignment="1">
      <alignment horizontal="center" vertical="center"/>
    </xf>
    <xf numFmtId="0" fontId="42" fillId="3" borderId="31" xfId="6" applyFont="1" applyFill="1" applyBorder="1" applyAlignment="1">
      <alignment horizontal="center" vertical="center"/>
    </xf>
    <xf numFmtId="0" fontId="42" fillId="3" borderId="1" xfId="6" applyFont="1" applyFill="1" applyBorder="1" applyAlignment="1">
      <alignment horizontal="center" vertical="center"/>
    </xf>
    <xf numFmtId="41" fontId="42" fillId="3" borderId="1" xfId="2" applyFont="1" applyFill="1" applyBorder="1" applyAlignment="1">
      <alignment horizontal="center" vertical="center"/>
    </xf>
    <xf numFmtId="0" fontId="42" fillId="3" borderId="11" xfId="6" applyFont="1" applyFill="1" applyBorder="1" applyAlignment="1">
      <alignment horizontal="center" vertical="center"/>
    </xf>
    <xf numFmtId="178" fontId="42" fillId="3" borderId="18" xfId="1" applyNumberFormat="1" applyFont="1" applyFill="1" applyBorder="1" applyAlignment="1">
      <alignment horizontal="center" vertical="center"/>
    </xf>
    <xf numFmtId="0" fontId="42" fillId="3" borderId="26" xfId="6" applyFont="1" applyFill="1" applyBorder="1" applyAlignment="1">
      <alignment horizontal="left" vertical="center"/>
    </xf>
    <xf numFmtId="41" fontId="42" fillId="3" borderId="5" xfId="2" applyFont="1" applyFill="1" applyBorder="1" applyAlignment="1">
      <alignment horizontal="right" vertical="center"/>
    </xf>
    <xf numFmtId="41" fontId="42" fillId="3" borderId="19" xfId="2" applyFont="1" applyFill="1" applyBorder="1" applyAlignment="1">
      <alignment vertical="center"/>
    </xf>
    <xf numFmtId="178" fontId="14" fillId="3" borderId="26" xfId="1" applyNumberFormat="1" applyFont="1" applyFill="1" applyBorder="1" applyAlignment="1">
      <alignment horizontal="center" vertical="center"/>
    </xf>
    <xf numFmtId="0" fontId="42" fillId="3" borderId="18" xfId="6" applyFont="1" applyFill="1" applyBorder="1" applyAlignment="1">
      <alignment horizontal="center" vertical="center"/>
    </xf>
    <xf numFmtId="0" fontId="42" fillId="3" borderId="5" xfId="6" applyFont="1" applyFill="1" applyBorder="1" applyAlignment="1">
      <alignment horizontal="center" vertical="center"/>
    </xf>
    <xf numFmtId="41" fontId="42" fillId="3" borderId="5" xfId="2" applyFont="1" applyFill="1" applyBorder="1" applyAlignment="1">
      <alignment horizontal="center" vertical="center"/>
    </xf>
    <xf numFmtId="0" fontId="42" fillId="3" borderId="14" xfId="6" applyFont="1" applyFill="1" applyBorder="1" applyAlignment="1">
      <alignment horizontal="center" vertical="center"/>
    </xf>
    <xf numFmtId="178" fontId="42" fillId="3" borderId="33" xfId="1" applyNumberFormat="1" applyFont="1" applyFill="1" applyBorder="1" applyAlignment="1">
      <alignment horizontal="center" vertical="center"/>
    </xf>
    <xf numFmtId="178" fontId="42" fillId="3" borderId="31" xfId="1" applyNumberFormat="1" applyFont="1" applyFill="1" applyBorder="1" applyAlignment="1">
      <alignment horizontal="center" vertical="center"/>
    </xf>
    <xf numFmtId="0" fontId="42" fillId="3" borderId="30" xfId="6" applyFont="1" applyFill="1" applyBorder="1" applyAlignment="1">
      <alignment horizontal="left" vertical="center"/>
    </xf>
    <xf numFmtId="41" fontId="42" fillId="3" borderId="1" xfId="2" applyFont="1" applyFill="1" applyBorder="1" applyAlignment="1">
      <alignment horizontal="right" vertical="center"/>
    </xf>
    <xf numFmtId="41" fontId="42" fillId="3" borderId="32" xfId="2" applyFont="1" applyFill="1" applyBorder="1" applyAlignment="1">
      <alignment vertical="center"/>
    </xf>
    <xf numFmtId="0" fontId="42" fillId="3" borderId="20" xfId="6" applyFont="1" applyFill="1" applyBorder="1" applyAlignment="1">
      <alignment horizontal="center" vertical="center"/>
    </xf>
    <xf numFmtId="0" fontId="42" fillId="3" borderId="21" xfId="6" applyFont="1" applyFill="1" applyBorder="1" applyAlignment="1">
      <alignment horizontal="left" vertical="center"/>
    </xf>
    <xf numFmtId="41" fontId="42" fillId="3" borderId="4" xfId="2" applyFont="1" applyFill="1" applyBorder="1" applyAlignment="1">
      <alignment horizontal="right" vertical="center"/>
    </xf>
    <xf numFmtId="41" fontId="42" fillId="3" borderId="44" xfId="2" applyFont="1" applyFill="1" applyBorder="1" applyAlignment="1">
      <alignment vertical="center"/>
    </xf>
    <xf numFmtId="178" fontId="14" fillId="3" borderId="21" xfId="1" applyNumberFormat="1" applyFont="1" applyFill="1" applyBorder="1" applyAlignment="1">
      <alignment horizontal="center" vertical="center"/>
    </xf>
    <xf numFmtId="0" fontId="42" fillId="3" borderId="22" xfId="6" applyFont="1" applyFill="1" applyBorder="1" applyAlignment="1">
      <alignment horizontal="center" vertical="center"/>
    </xf>
    <xf numFmtId="0" fontId="42" fillId="3" borderId="4" xfId="6" applyFont="1" applyFill="1" applyBorder="1" applyAlignment="1">
      <alignment horizontal="center" vertical="center"/>
    </xf>
    <xf numFmtId="41" fontId="42" fillId="3" borderId="4" xfId="2" applyFont="1" applyFill="1" applyBorder="1" applyAlignment="1">
      <alignment horizontal="center" vertical="center"/>
    </xf>
    <xf numFmtId="0" fontId="42" fillId="3" borderId="9" xfId="6" applyFont="1" applyFill="1" applyBorder="1" applyAlignment="1">
      <alignment horizontal="center" vertical="center"/>
    </xf>
    <xf numFmtId="0" fontId="42" fillId="3" borderId="33" xfId="6" applyFont="1" applyFill="1" applyBorder="1" applyAlignment="1">
      <alignment horizontal="center" vertical="center"/>
    </xf>
    <xf numFmtId="178" fontId="14" fillId="3" borderId="14" xfId="1" applyNumberFormat="1" applyFont="1" applyFill="1" applyBorder="1" applyAlignment="1">
      <alignment horizontal="center" vertical="center"/>
    </xf>
    <xf numFmtId="0" fontId="42" fillId="3" borderId="31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left" vertical="center"/>
    </xf>
    <xf numFmtId="0" fontId="42" fillId="3" borderId="25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left" vertical="center"/>
    </xf>
    <xf numFmtId="178" fontId="14" fillId="3" borderId="24" xfId="1" applyNumberFormat="1" applyFont="1" applyFill="1" applyBorder="1" applyAlignment="1">
      <alignment horizontal="center" vertical="center"/>
    </xf>
    <xf numFmtId="0" fontId="42" fillId="3" borderId="25" xfId="6" applyFont="1" applyFill="1" applyBorder="1" applyAlignment="1">
      <alignment horizontal="center" vertical="center"/>
    </xf>
    <xf numFmtId="0" fontId="42" fillId="3" borderId="2" xfId="6" applyFont="1" applyFill="1" applyBorder="1" applyAlignment="1">
      <alignment horizontal="center" vertical="center"/>
    </xf>
    <xf numFmtId="41" fontId="42" fillId="3" borderId="2" xfId="2" applyFont="1" applyFill="1" applyBorder="1" applyAlignment="1">
      <alignment horizontal="center" vertical="center"/>
    </xf>
    <xf numFmtId="0" fontId="42" fillId="3" borderId="12" xfId="6" applyFont="1" applyFill="1" applyBorder="1" applyAlignment="1">
      <alignment horizontal="center" vertical="center"/>
    </xf>
    <xf numFmtId="0" fontId="39" fillId="3" borderId="45" xfId="6" applyFont="1" applyFill="1" applyBorder="1" applyAlignment="1">
      <alignment horizontal="center" vertical="center"/>
    </xf>
    <xf numFmtId="0" fontId="42" fillId="3" borderId="7" xfId="6" applyFont="1" applyFill="1" applyBorder="1" applyAlignment="1">
      <alignment horizontal="center" vertical="center"/>
    </xf>
    <xf numFmtId="0" fontId="42" fillId="3" borderId="46" xfId="6" applyFont="1" applyFill="1" applyBorder="1" applyAlignment="1">
      <alignment horizontal="left" vertical="center"/>
    </xf>
    <xf numFmtId="41" fontId="42" fillId="3" borderId="8" xfId="2" applyFont="1" applyFill="1" applyBorder="1" applyAlignment="1">
      <alignment horizontal="right" vertical="center"/>
    </xf>
    <xf numFmtId="41" fontId="42" fillId="3" borderId="45" xfId="2" applyFont="1" applyFill="1" applyBorder="1" applyAlignment="1">
      <alignment vertical="center"/>
    </xf>
    <xf numFmtId="178" fontId="14" fillId="3" borderId="46" xfId="1" applyNumberFormat="1" applyFont="1" applyFill="1" applyBorder="1" applyAlignment="1">
      <alignment horizontal="center" vertical="center"/>
    </xf>
    <xf numFmtId="0" fontId="42" fillId="3" borderId="8" xfId="6" applyFont="1" applyFill="1" applyBorder="1" applyAlignment="1">
      <alignment horizontal="center" vertical="center"/>
    </xf>
    <xf numFmtId="41" fontId="42" fillId="3" borderId="8" xfId="2" applyFont="1" applyFill="1" applyBorder="1" applyAlignment="1">
      <alignment horizontal="center" vertical="center"/>
    </xf>
    <xf numFmtId="0" fontId="42" fillId="3" borderId="13" xfId="6" applyFont="1" applyFill="1" applyBorder="1" applyAlignment="1">
      <alignment horizontal="center" vertical="center"/>
    </xf>
    <xf numFmtId="0" fontId="42" fillId="3" borderId="27" xfId="6" applyFont="1" applyFill="1" applyBorder="1" applyAlignment="1">
      <alignment horizontal="center" vertical="center"/>
    </xf>
    <xf numFmtId="0" fontId="42" fillId="3" borderId="23" xfId="6" applyFont="1" applyFill="1" applyBorder="1" applyAlignment="1">
      <alignment horizontal="center" vertical="center"/>
    </xf>
    <xf numFmtId="0" fontId="42" fillId="3" borderId="29" xfId="6" applyFont="1" applyFill="1" applyBorder="1" applyAlignment="1">
      <alignment horizontal="center" vertical="center"/>
    </xf>
    <xf numFmtId="0" fontId="42" fillId="0" borderId="27" xfId="6" applyFont="1" applyFill="1" applyBorder="1" applyAlignment="1">
      <alignment horizontal="center" vertical="center"/>
    </xf>
    <xf numFmtId="0" fontId="42" fillId="0" borderId="28" xfId="6" applyFont="1" applyFill="1" applyBorder="1" applyAlignment="1">
      <alignment horizontal="left" vertical="center"/>
    </xf>
    <xf numFmtId="41" fontId="42" fillId="0" borderId="3" xfId="2" applyFont="1" applyFill="1" applyBorder="1" applyAlignment="1">
      <alignment horizontal="right" vertical="center"/>
    </xf>
    <xf numFmtId="41" fontId="42" fillId="0" borderId="17" xfId="2" applyFont="1" applyFill="1" applyBorder="1" applyAlignment="1">
      <alignment vertical="center"/>
    </xf>
    <xf numFmtId="178" fontId="14" fillId="0" borderId="28" xfId="1" applyNumberFormat="1" applyFont="1" applyFill="1" applyBorder="1" applyAlignment="1">
      <alignment horizontal="center" vertical="center"/>
    </xf>
    <xf numFmtId="0" fontId="42" fillId="0" borderId="29" xfId="6" applyFont="1" applyFill="1" applyBorder="1" applyAlignment="1">
      <alignment horizontal="center" vertical="center"/>
    </xf>
    <xf numFmtId="0" fontId="42" fillId="0" borderId="30" xfId="6" applyFont="1" applyFill="1" applyBorder="1" applyAlignment="1">
      <alignment horizontal="left" vertical="center"/>
    </xf>
    <xf numFmtId="41" fontId="42" fillId="0" borderId="1" xfId="2" applyFont="1" applyFill="1" applyBorder="1" applyAlignment="1">
      <alignment horizontal="right" vertical="center"/>
    </xf>
    <xf numFmtId="41" fontId="42" fillId="0" borderId="32" xfId="2" applyFont="1" applyFill="1" applyBorder="1" applyAlignment="1">
      <alignment vertical="center"/>
    </xf>
    <xf numFmtId="178" fontId="14" fillId="0" borderId="30" xfId="1" applyNumberFormat="1" applyFont="1" applyFill="1" applyBorder="1" applyAlignment="1">
      <alignment horizontal="center" vertical="center"/>
    </xf>
    <xf numFmtId="0" fontId="42" fillId="0" borderId="23" xfId="6" applyFont="1" applyFill="1" applyBorder="1" applyAlignment="1">
      <alignment horizontal="center" vertical="center"/>
    </xf>
    <xf numFmtId="0" fontId="42" fillId="0" borderId="24" xfId="6" applyFont="1" applyFill="1" applyBorder="1" applyAlignment="1">
      <alignment horizontal="left" vertical="center"/>
    </xf>
    <xf numFmtId="41" fontId="42" fillId="0" borderId="2" xfId="2" applyFont="1" applyFill="1" applyBorder="1" applyAlignment="1">
      <alignment horizontal="right" vertical="center"/>
    </xf>
    <xf numFmtId="41" fontId="42" fillId="0" borderId="43" xfId="2" applyFont="1" applyFill="1" applyBorder="1" applyAlignment="1">
      <alignment vertical="center"/>
    </xf>
    <xf numFmtId="178" fontId="14" fillId="0" borderId="24" xfId="1" applyNumberFormat="1" applyFont="1" applyFill="1" applyBorder="1" applyAlignment="1">
      <alignment horizontal="center" vertical="center"/>
    </xf>
    <xf numFmtId="0" fontId="38" fillId="0" borderId="0" xfId="6" applyFont="1" applyFill="1"/>
    <xf numFmtId="0" fontId="38" fillId="3" borderId="0" xfId="6" applyFont="1" applyFill="1"/>
    <xf numFmtId="0" fontId="42" fillId="0" borderId="33" xfId="6" applyFont="1" applyFill="1" applyBorder="1" applyAlignment="1">
      <alignment horizontal="center" vertical="center"/>
    </xf>
    <xf numFmtId="0" fontId="42" fillId="0" borderId="26" xfId="6" applyFont="1" applyFill="1" applyBorder="1" applyAlignment="1">
      <alignment horizontal="left" vertical="center"/>
    </xf>
    <xf numFmtId="41" fontId="42" fillId="0" borderId="5" xfId="2" applyFont="1" applyFill="1" applyBorder="1" applyAlignment="1">
      <alignment horizontal="right" vertical="center"/>
    </xf>
    <xf numFmtId="41" fontId="42" fillId="0" borderId="19" xfId="2" applyFont="1" applyFill="1" applyBorder="1" applyAlignment="1">
      <alignment vertical="center"/>
    </xf>
    <xf numFmtId="178" fontId="14" fillId="0" borderId="26" xfId="1" applyNumberFormat="1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left"/>
    </xf>
    <xf numFmtId="41" fontId="42" fillId="0" borderId="3" xfId="2" applyFont="1" applyFill="1" applyBorder="1" applyAlignment="1">
      <alignment vertical="center" wrapText="1"/>
    </xf>
    <xf numFmtId="0" fontId="42" fillId="0" borderId="29" xfId="0" applyFont="1" applyFill="1" applyBorder="1" applyAlignment="1">
      <alignment horizontal="center"/>
    </xf>
    <xf numFmtId="0" fontId="42" fillId="0" borderId="30" xfId="0" applyFont="1" applyFill="1" applyBorder="1" applyAlignment="1">
      <alignment horizontal="left"/>
    </xf>
    <xf numFmtId="41" fontId="42" fillId="0" borderId="1" xfId="2" applyFont="1" applyFill="1" applyBorder="1" applyAlignment="1">
      <alignment vertical="center" wrapText="1"/>
    </xf>
    <xf numFmtId="0" fontId="42" fillId="3" borderId="29" xfId="0" applyFont="1" applyFill="1" applyBorder="1" applyAlignment="1">
      <alignment horizontal="center"/>
    </xf>
    <xf numFmtId="0" fontId="42" fillId="3" borderId="30" xfId="0" applyFont="1" applyFill="1" applyBorder="1" applyAlignment="1">
      <alignment horizontal="left"/>
    </xf>
    <xf numFmtId="41" fontId="42" fillId="3" borderId="1" xfId="2" applyFont="1" applyFill="1" applyBorder="1" applyAlignment="1">
      <alignment vertical="center" wrapText="1"/>
    </xf>
    <xf numFmtId="0" fontId="42" fillId="0" borderId="33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left"/>
    </xf>
    <xf numFmtId="41" fontId="42" fillId="0" borderId="5" xfId="2" applyFont="1" applyFill="1" applyBorder="1" applyAlignment="1">
      <alignment vertical="center" wrapText="1"/>
    </xf>
    <xf numFmtId="0" fontId="38" fillId="0" borderId="0" xfId="6" applyFont="1" applyFill="1" applyAlignment="1">
      <alignment horizontal="right" vertical="center"/>
    </xf>
    <xf numFmtId="0" fontId="26" fillId="0" borderId="40" xfId="5" applyFont="1" applyBorder="1" applyAlignment="1">
      <alignment horizontal="right" vertical="center"/>
    </xf>
    <xf numFmtId="0" fontId="28" fillId="3" borderId="6" xfId="5" applyFont="1" applyFill="1" applyBorder="1" applyAlignment="1">
      <alignment horizontal="center" vertical="center"/>
    </xf>
    <xf numFmtId="0" fontId="28" fillId="3" borderId="31" xfId="5" applyFont="1" applyFill="1" applyBorder="1" applyAlignment="1">
      <alignment horizontal="center" vertical="center"/>
    </xf>
    <xf numFmtId="0" fontId="28" fillId="3" borderId="18" xfId="5" applyFont="1" applyFill="1" applyBorder="1" applyAlignment="1">
      <alignment horizontal="center" vertical="center"/>
    </xf>
    <xf numFmtId="41" fontId="24" fillId="3" borderId="16" xfId="2" applyFont="1" applyFill="1" applyBorder="1" applyAlignment="1">
      <alignment horizontal="center" vertical="center" wrapText="1"/>
    </xf>
    <xf numFmtId="41" fontId="24" fillId="3" borderId="47" xfId="2" applyFont="1" applyFill="1" applyBorder="1" applyAlignment="1">
      <alignment horizontal="center" vertical="center"/>
    </xf>
    <xf numFmtId="41" fontId="24" fillId="3" borderId="48" xfId="2" applyFont="1" applyFill="1" applyBorder="1" applyAlignment="1">
      <alignment horizontal="center" vertical="center"/>
    </xf>
    <xf numFmtId="0" fontId="28" fillId="3" borderId="35" xfId="5" applyFont="1" applyFill="1" applyBorder="1" applyAlignment="1">
      <alignment horizontal="center" vertical="center"/>
    </xf>
    <xf numFmtId="0" fontId="28" fillId="3" borderId="36" xfId="5" applyFont="1" applyFill="1" applyBorder="1" applyAlignment="1">
      <alignment horizontal="center" vertical="center"/>
    </xf>
    <xf numFmtId="0" fontId="28" fillId="3" borderId="37" xfId="5" applyFont="1" applyFill="1" applyBorder="1" applyAlignment="1">
      <alignment horizontal="center" vertical="center"/>
    </xf>
    <xf numFmtId="43" fontId="7" fillId="0" borderId="0" xfId="5" applyNumberFormat="1" applyFont="1" applyBorder="1" applyAlignment="1">
      <alignment horizontal="right" vertical="center"/>
    </xf>
    <xf numFmtId="0" fontId="7" fillId="0" borderId="0" xfId="5" applyFont="1" applyBorder="1" applyAlignment="1">
      <alignment horizontal="right" vertical="center"/>
    </xf>
    <xf numFmtId="41" fontId="24" fillId="3" borderId="47" xfId="2" applyFont="1" applyFill="1" applyBorder="1" applyAlignment="1">
      <alignment horizontal="center" vertical="center" wrapText="1"/>
    </xf>
    <xf numFmtId="0" fontId="39" fillId="3" borderId="38" xfId="6" applyFont="1" applyFill="1" applyBorder="1" applyAlignment="1">
      <alignment horizontal="center" vertical="center"/>
    </xf>
    <xf numFmtId="0" fontId="39" fillId="3" borderId="34" xfId="6" applyFont="1" applyFill="1" applyBorder="1" applyAlignment="1">
      <alignment horizontal="center" vertical="center"/>
    </xf>
    <xf numFmtId="0" fontId="39" fillId="3" borderId="39" xfId="6" applyFont="1" applyFill="1" applyBorder="1" applyAlignment="1">
      <alignment horizontal="center" vertical="center"/>
    </xf>
    <xf numFmtId="0" fontId="39" fillId="0" borderId="40" xfId="6" applyFont="1" applyFill="1" applyBorder="1" applyAlignment="1">
      <alignment horizontal="right" vertical="center"/>
    </xf>
    <xf numFmtId="0" fontId="39" fillId="0" borderId="44" xfId="6" applyFont="1" applyFill="1" applyBorder="1" applyAlignment="1">
      <alignment horizontal="center" vertical="center"/>
    </xf>
    <xf numFmtId="0" fontId="39" fillId="0" borderId="32" xfId="6" applyFont="1" applyFill="1" applyBorder="1" applyAlignment="1">
      <alignment horizontal="center" vertical="center"/>
    </xf>
    <xf numFmtId="0" fontId="39" fillId="0" borderId="19" xfId="6" applyFont="1" applyFill="1" applyBorder="1" applyAlignment="1">
      <alignment horizontal="center" vertical="center"/>
    </xf>
    <xf numFmtId="0" fontId="39" fillId="0" borderId="17" xfId="6" applyFont="1" applyFill="1" applyBorder="1" applyAlignment="1">
      <alignment horizontal="center" vertical="center"/>
    </xf>
    <xf numFmtId="0" fontId="39" fillId="3" borderId="17" xfId="0" applyFont="1" applyFill="1" applyBorder="1" applyAlignment="1">
      <alignment horizontal="center" vertical="center"/>
    </xf>
    <xf numFmtId="0" fontId="39" fillId="3" borderId="19" xfId="0" applyFont="1" applyFill="1" applyBorder="1" applyAlignment="1">
      <alignment horizontal="center" vertical="center"/>
    </xf>
    <xf numFmtId="0" fontId="39" fillId="3" borderId="17" xfId="6" applyFont="1" applyFill="1" applyBorder="1" applyAlignment="1">
      <alignment horizontal="center" vertical="center"/>
    </xf>
    <xf numFmtId="0" fontId="39" fillId="3" borderId="32" xfId="6" applyFont="1" applyFill="1" applyBorder="1" applyAlignment="1">
      <alignment horizontal="center" vertical="center"/>
    </xf>
    <xf numFmtId="0" fontId="39" fillId="3" borderId="19" xfId="6" applyFont="1" applyFill="1" applyBorder="1" applyAlignment="1">
      <alignment horizontal="center" vertical="center"/>
    </xf>
    <xf numFmtId="0" fontId="39" fillId="0" borderId="39" xfId="6" applyFont="1" applyFill="1" applyBorder="1" applyAlignment="1">
      <alignment horizontal="center" vertical="center"/>
    </xf>
    <xf numFmtId="0" fontId="39" fillId="3" borderId="38" xfId="0" applyFont="1" applyFill="1" applyBorder="1" applyAlignment="1">
      <alignment horizontal="center" vertical="center"/>
    </xf>
    <xf numFmtId="0" fontId="39" fillId="3" borderId="39" xfId="0" applyFont="1" applyFill="1" applyBorder="1" applyAlignment="1">
      <alignment horizontal="center" vertical="center"/>
    </xf>
    <xf numFmtId="0" fontId="39" fillId="3" borderId="34" xfId="0" applyFont="1" applyFill="1" applyBorder="1" applyAlignment="1">
      <alignment horizontal="center" vertical="center"/>
    </xf>
    <xf numFmtId="0" fontId="39" fillId="0" borderId="38" xfId="6" applyFont="1" applyFill="1" applyBorder="1" applyAlignment="1">
      <alignment horizontal="center" vertical="center"/>
    </xf>
    <xf numFmtId="0" fontId="39" fillId="0" borderId="34" xfId="6" applyFont="1" applyFill="1" applyBorder="1" applyAlignment="1">
      <alignment horizontal="center" vertical="center"/>
    </xf>
  </cellXfs>
  <cellStyles count="22">
    <cellStyle name="3232" xfId="8"/>
    <cellStyle name="Normal_Revamped_PL" xfId="9"/>
    <cellStyle name="백분율" xfId="1" builtinId="5"/>
    <cellStyle name="백분율 2" xfId="10"/>
    <cellStyle name="백분율 3" xfId="11"/>
    <cellStyle name="백분율 4" xfId="12"/>
    <cellStyle name="쉼표 [0]" xfId="2" builtinId="6"/>
    <cellStyle name="쉼표 [0] 2" xfId="13"/>
    <cellStyle name="쉼표 [0] 3" xfId="14"/>
    <cellStyle name="쉼표 [0] 4" xfId="15"/>
    <cellStyle name="쉼표 [0] 5" xfId="16"/>
    <cellStyle name="쉼표 [0]_■ HAN OMNI (JUNGFRAU)" xfId="3"/>
    <cellStyle name="스타일 1" xfId="4"/>
    <cellStyle name="표준" xfId="0" builtinId="0"/>
    <cellStyle name="표준 2" xfId="17"/>
    <cellStyle name="표준 3" xfId="18"/>
    <cellStyle name="표준 3 2" xfId="19"/>
    <cellStyle name="표준 4" xfId="20"/>
    <cellStyle name="표준 5" xfId="21"/>
    <cellStyle name="표준_2007년DMFP가격" xfId="5"/>
    <cellStyle name="표준_Jun'08 SPO IPG  pricing - 총판용" xfId="6"/>
    <cellStyle name="표준_PRT10월모델운영계획1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0</xdr:row>
      <xdr:rowOff>20105</xdr:rowOff>
    </xdr:from>
    <xdr:to>
      <xdr:col>8</xdr:col>
      <xdr:colOff>800099</xdr:colOff>
      <xdr:row>1</xdr:row>
      <xdr:rowOff>552450</xdr:rowOff>
    </xdr:to>
    <xdr:sp macro="" textlink="">
      <xdr:nvSpPr>
        <xdr:cNvPr id="2" name="AutoShape 36"/>
        <xdr:cNvSpPr>
          <a:spLocks noChangeArrowheads="1"/>
        </xdr:cNvSpPr>
      </xdr:nvSpPr>
      <xdr:spPr bwMode="auto">
        <a:xfrm>
          <a:off x="10583" y="20105"/>
          <a:ext cx="7047441" cy="579970"/>
        </a:xfrm>
        <a:prstGeom prst="roundRect">
          <a:avLst>
            <a:gd name="adj" fmla="val 16667"/>
          </a:avLst>
        </a:prstGeom>
        <a:gradFill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16200000" scaled="0"/>
        </a:gradFill>
        <a:ln>
          <a:headEnd/>
          <a:tailEnd/>
        </a:ln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wrap="square" lIns="54864" tIns="41148" rIns="54864" bIns="0" anchor="b" upright="1"/>
        <a:lstStyle/>
        <a:p>
          <a:pPr algn="ctr" rtl="1">
            <a:defRPr sz="1000"/>
          </a:pPr>
          <a:r>
            <a:rPr lang="en-US" altLang="ko-KR" sz="2600" b="1" i="0" strike="noStrike">
              <a:solidFill>
                <a:schemeClr val="bg1"/>
              </a:solidFill>
              <a:latin typeface="+mn-ea"/>
              <a:ea typeface="견명조" pitchFamily="18" charset="-127"/>
            </a:rPr>
            <a:t>FY13 Q3 HP MFP</a:t>
          </a:r>
          <a:r>
            <a:rPr lang="en-US" altLang="ko-KR" sz="2600" b="1" i="0" strike="noStrike" baseline="0">
              <a:solidFill>
                <a:schemeClr val="bg1"/>
              </a:solidFill>
              <a:latin typeface="+mn-ea"/>
              <a:ea typeface="견명조" pitchFamily="18" charset="-127"/>
            </a:rPr>
            <a:t> </a:t>
          </a:r>
          <a:r>
            <a:rPr lang="ko-KR" altLang="en-US" sz="2600" b="1" i="0" strike="noStrike" baseline="0">
              <a:solidFill>
                <a:schemeClr val="bg1"/>
              </a:solidFill>
              <a:latin typeface="+mn-ea"/>
              <a:ea typeface="견명조" pitchFamily="18" charset="-127"/>
            </a:rPr>
            <a:t>단가표</a:t>
          </a:r>
          <a:endParaRPr lang="ko-KR" altLang="en-US" sz="2600" b="1" i="0" strike="noStrike">
            <a:solidFill>
              <a:schemeClr val="bg1"/>
            </a:solidFill>
            <a:latin typeface="+mn-ea"/>
            <a:ea typeface="견명조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I45"/>
  <sheetViews>
    <sheetView topLeftCell="A28" zoomScaleNormal="100" workbookViewId="0">
      <selection activeCell="L11" sqref="L11"/>
    </sheetView>
  </sheetViews>
  <sheetFormatPr defaultRowHeight="16.5"/>
  <cols>
    <col min="1" max="1" width="0.375" customWidth="1"/>
    <col min="2" max="2" width="3" customWidth="1"/>
    <col min="3" max="3" width="20.875" customWidth="1"/>
    <col min="4" max="4" width="5.625" customWidth="1"/>
    <col min="5" max="5" width="26.375" customWidth="1"/>
    <col min="6" max="6" width="8.625" style="4" customWidth="1"/>
    <col min="7" max="8" width="8.625" customWidth="1"/>
    <col min="9" max="9" width="10.625" customWidth="1"/>
    <col min="257" max="257" width="0.375" customWidth="1"/>
    <col min="258" max="258" width="3" customWidth="1"/>
    <col min="259" max="259" width="20.875" customWidth="1"/>
    <col min="260" max="260" width="5.625" customWidth="1"/>
    <col min="261" max="261" width="26.375" customWidth="1"/>
    <col min="262" max="264" width="8.625" customWidth="1"/>
    <col min="265" max="265" width="10.625" customWidth="1"/>
    <col min="513" max="513" width="0.375" customWidth="1"/>
    <col min="514" max="514" width="3" customWidth="1"/>
    <col min="515" max="515" width="20.875" customWidth="1"/>
    <col min="516" max="516" width="5.625" customWidth="1"/>
    <col min="517" max="517" width="26.375" customWidth="1"/>
    <col min="518" max="520" width="8.625" customWidth="1"/>
    <col min="521" max="521" width="10.625" customWidth="1"/>
    <col min="769" max="769" width="0.375" customWidth="1"/>
    <col min="770" max="770" width="3" customWidth="1"/>
    <col min="771" max="771" width="20.875" customWidth="1"/>
    <col min="772" max="772" width="5.625" customWidth="1"/>
    <col min="773" max="773" width="26.375" customWidth="1"/>
    <col min="774" max="776" width="8.625" customWidth="1"/>
    <col min="777" max="777" width="10.625" customWidth="1"/>
    <col min="1025" max="1025" width="0.375" customWidth="1"/>
    <col min="1026" max="1026" width="3" customWidth="1"/>
    <col min="1027" max="1027" width="20.875" customWidth="1"/>
    <col min="1028" max="1028" width="5.625" customWidth="1"/>
    <col min="1029" max="1029" width="26.375" customWidth="1"/>
    <col min="1030" max="1032" width="8.625" customWidth="1"/>
    <col min="1033" max="1033" width="10.625" customWidth="1"/>
    <col min="1281" max="1281" width="0.375" customWidth="1"/>
    <col min="1282" max="1282" width="3" customWidth="1"/>
    <col min="1283" max="1283" width="20.875" customWidth="1"/>
    <col min="1284" max="1284" width="5.625" customWidth="1"/>
    <col min="1285" max="1285" width="26.375" customWidth="1"/>
    <col min="1286" max="1288" width="8.625" customWidth="1"/>
    <col min="1289" max="1289" width="10.625" customWidth="1"/>
    <col min="1537" max="1537" width="0.375" customWidth="1"/>
    <col min="1538" max="1538" width="3" customWidth="1"/>
    <col min="1539" max="1539" width="20.875" customWidth="1"/>
    <col min="1540" max="1540" width="5.625" customWidth="1"/>
    <col min="1541" max="1541" width="26.375" customWidth="1"/>
    <col min="1542" max="1544" width="8.625" customWidth="1"/>
    <col min="1545" max="1545" width="10.625" customWidth="1"/>
    <col min="1793" max="1793" width="0.375" customWidth="1"/>
    <col min="1794" max="1794" width="3" customWidth="1"/>
    <col min="1795" max="1795" width="20.875" customWidth="1"/>
    <col min="1796" max="1796" width="5.625" customWidth="1"/>
    <col min="1797" max="1797" width="26.375" customWidth="1"/>
    <col min="1798" max="1800" width="8.625" customWidth="1"/>
    <col min="1801" max="1801" width="10.625" customWidth="1"/>
    <col min="2049" max="2049" width="0.375" customWidth="1"/>
    <col min="2050" max="2050" width="3" customWidth="1"/>
    <col min="2051" max="2051" width="20.875" customWidth="1"/>
    <col min="2052" max="2052" width="5.625" customWidth="1"/>
    <col min="2053" max="2053" width="26.375" customWidth="1"/>
    <col min="2054" max="2056" width="8.625" customWidth="1"/>
    <col min="2057" max="2057" width="10.625" customWidth="1"/>
    <col min="2305" max="2305" width="0.375" customWidth="1"/>
    <col min="2306" max="2306" width="3" customWidth="1"/>
    <col min="2307" max="2307" width="20.875" customWidth="1"/>
    <col min="2308" max="2308" width="5.625" customWidth="1"/>
    <col min="2309" max="2309" width="26.375" customWidth="1"/>
    <col min="2310" max="2312" width="8.625" customWidth="1"/>
    <col min="2313" max="2313" width="10.625" customWidth="1"/>
    <col min="2561" max="2561" width="0.375" customWidth="1"/>
    <col min="2562" max="2562" width="3" customWidth="1"/>
    <col min="2563" max="2563" width="20.875" customWidth="1"/>
    <col min="2564" max="2564" width="5.625" customWidth="1"/>
    <col min="2565" max="2565" width="26.375" customWidth="1"/>
    <col min="2566" max="2568" width="8.625" customWidth="1"/>
    <col min="2569" max="2569" width="10.625" customWidth="1"/>
    <col min="2817" max="2817" width="0.375" customWidth="1"/>
    <col min="2818" max="2818" width="3" customWidth="1"/>
    <col min="2819" max="2819" width="20.875" customWidth="1"/>
    <col min="2820" max="2820" width="5.625" customWidth="1"/>
    <col min="2821" max="2821" width="26.375" customWidth="1"/>
    <col min="2822" max="2824" width="8.625" customWidth="1"/>
    <col min="2825" max="2825" width="10.625" customWidth="1"/>
    <col min="3073" max="3073" width="0.375" customWidth="1"/>
    <col min="3074" max="3074" width="3" customWidth="1"/>
    <col min="3075" max="3075" width="20.875" customWidth="1"/>
    <col min="3076" max="3076" width="5.625" customWidth="1"/>
    <col min="3077" max="3077" width="26.375" customWidth="1"/>
    <col min="3078" max="3080" width="8.625" customWidth="1"/>
    <col min="3081" max="3081" width="10.625" customWidth="1"/>
    <col min="3329" max="3329" width="0.375" customWidth="1"/>
    <col min="3330" max="3330" width="3" customWidth="1"/>
    <col min="3331" max="3331" width="20.875" customWidth="1"/>
    <col min="3332" max="3332" width="5.625" customWidth="1"/>
    <col min="3333" max="3333" width="26.375" customWidth="1"/>
    <col min="3334" max="3336" width="8.625" customWidth="1"/>
    <col min="3337" max="3337" width="10.625" customWidth="1"/>
    <col min="3585" max="3585" width="0.375" customWidth="1"/>
    <col min="3586" max="3586" width="3" customWidth="1"/>
    <col min="3587" max="3587" width="20.875" customWidth="1"/>
    <col min="3588" max="3588" width="5.625" customWidth="1"/>
    <col min="3589" max="3589" width="26.375" customWidth="1"/>
    <col min="3590" max="3592" width="8.625" customWidth="1"/>
    <col min="3593" max="3593" width="10.625" customWidth="1"/>
    <col min="3841" max="3841" width="0.375" customWidth="1"/>
    <col min="3842" max="3842" width="3" customWidth="1"/>
    <col min="3843" max="3843" width="20.875" customWidth="1"/>
    <col min="3844" max="3844" width="5.625" customWidth="1"/>
    <col min="3845" max="3845" width="26.375" customWidth="1"/>
    <col min="3846" max="3848" width="8.625" customWidth="1"/>
    <col min="3849" max="3849" width="10.625" customWidth="1"/>
    <col min="4097" max="4097" width="0.375" customWidth="1"/>
    <col min="4098" max="4098" width="3" customWidth="1"/>
    <col min="4099" max="4099" width="20.875" customWidth="1"/>
    <col min="4100" max="4100" width="5.625" customWidth="1"/>
    <col min="4101" max="4101" width="26.375" customWidth="1"/>
    <col min="4102" max="4104" width="8.625" customWidth="1"/>
    <col min="4105" max="4105" width="10.625" customWidth="1"/>
    <col min="4353" max="4353" width="0.375" customWidth="1"/>
    <col min="4354" max="4354" width="3" customWidth="1"/>
    <col min="4355" max="4355" width="20.875" customWidth="1"/>
    <col min="4356" max="4356" width="5.625" customWidth="1"/>
    <col min="4357" max="4357" width="26.375" customWidth="1"/>
    <col min="4358" max="4360" width="8.625" customWidth="1"/>
    <col min="4361" max="4361" width="10.625" customWidth="1"/>
    <col min="4609" max="4609" width="0.375" customWidth="1"/>
    <col min="4610" max="4610" width="3" customWidth="1"/>
    <col min="4611" max="4611" width="20.875" customWidth="1"/>
    <col min="4612" max="4612" width="5.625" customWidth="1"/>
    <col min="4613" max="4613" width="26.375" customWidth="1"/>
    <col min="4614" max="4616" width="8.625" customWidth="1"/>
    <col min="4617" max="4617" width="10.625" customWidth="1"/>
    <col min="4865" max="4865" width="0.375" customWidth="1"/>
    <col min="4866" max="4866" width="3" customWidth="1"/>
    <col min="4867" max="4867" width="20.875" customWidth="1"/>
    <col min="4868" max="4868" width="5.625" customWidth="1"/>
    <col min="4869" max="4869" width="26.375" customWidth="1"/>
    <col min="4870" max="4872" width="8.625" customWidth="1"/>
    <col min="4873" max="4873" width="10.625" customWidth="1"/>
    <col min="5121" max="5121" width="0.375" customWidth="1"/>
    <col min="5122" max="5122" width="3" customWidth="1"/>
    <col min="5123" max="5123" width="20.875" customWidth="1"/>
    <col min="5124" max="5124" width="5.625" customWidth="1"/>
    <col min="5125" max="5125" width="26.375" customWidth="1"/>
    <col min="5126" max="5128" width="8.625" customWidth="1"/>
    <col min="5129" max="5129" width="10.625" customWidth="1"/>
    <col min="5377" max="5377" width="0.375" customWidth="1"/>
    <col min="5378" max="5378" width="3" customWidth="1"/>
    <col min="5379" max="5379" width="20.875" customWidth="1"/>
    <col min="5380" max="5380" width="5.625" customWidth="1"/>
    <col min="5381" max="5381" width="26.375" customWidth="1"/>
    <col min="5382" max="5384" width="8.625" customWidth="1"/>
    <col min="5385" max="5385" width="10.625" customWidth="1"/>
    <col min="5633" max="5633" width="0.375" customWidth="1"/>
    <col min="5634" max="5634" width="3" customWidth="1"/>
    <col min="5635" max="5635" width="20.875" customWidth="1"/>
    <col min="5636" max="5636" width="5.625" customWidth="1"/>
    <col min="5637" max="5637" width="26.375" customWidth="1"/>
    <col min="5638" max="5640" width="8.625" customWidth="1"/>
    <col min="5641" max="5641" width="10.625" customWidth="1"/>
    <col min="5889" max="5889" width="0.375" customWidth="1"/>
    <col min="5890" max="5890" width="3" customWidth="1"/>
    <col min="5891" max="5891" width="20.875" customWidth="1"/>
    <col min="5892" max="5892" width="5.625" customWidth="1"/>
    <col min="5893" max="5893" width="26.375" customWidth="1"/>
    <col min="5894" max="5896" width="8.625" customWidth="1"/>
    <col min="5897" max="5897" width="10.625" customWidth="1"/>
    <col min="6145" max="6145" width="0.375" customWidth="1"/>
    <col min="6146" max="6146" width="3" customWidth="1"/>
    <col min="6147" max="6147" width="20.875" customWidth="1"/>
    <col min="6148" max="6148" width="5.625" customWidth="1"/>
    <col min="6149" max="6149" width="26.375" customWidth="1"/>
    <col min="6150" max="6152" width="8.625" customWidth="1"/>
    <col min="6153" max="6153" width="10.625" customWidth="1"/>
    <col min="6401" max="6401" width="0.375" customWidth="1"/>
    <col min="6402" max="6402" width="3" customWidth="1"/>
    <col min="6403" max="6403" width="20.875" customWidth="1"/>
    <col min="6404" max="6404" width="5.625" customWidth="1"/>
    <col min="6405" max="6405" width="26.375" customWidth="1"/>
    <col min="6406" max="6408" width="8.625" customWidth="1"/>
    <col min="6409" max="6409" width="10.625" customWidth="1"/>
    <col min="6657" max="6657" width="0.375" customWidth="1"/>
    <col min="6658" max="6658" width="3" customWidth="1"/>
    <col min="6659" max="6659" width="20.875" customWidth="1"/>
    <col min="6660" max="6660" width="5.625" customWidth="1"/>
    <col min="6661" max="6661" width="26.375" customWidth="1"/>
    <col min="6662" max="6664" width="8.625" customWidth="1"/>
    <col min="6665" max="6665" width="10.625" customWidth="1"/>
    <col min="6913" max="6913" width="0.375" customWidth="1"/>
    <col min="6914" max="6914" width="3" customWidth="1"/>
    <col min="6915" max="6915" width="20.875" customWidth="1"/>
    <col min="6916" max="6916" width="5.625" customWidth="1"/>
    <col min="6917" max="6917" width="26.375" customWidth="1"/>
    <col min="6918" max="6920" width="8.625" customWidth="1"/>
    <col min="6921" max="6921" width="10.625" customWidth="1"/>
    <col min="7169" max="7169" width="0.375" customWidth="1"/>
    <col min="7170" max="7170" width="3" customWidth="1"/>
    <col min="7171" max="7171" width="20.875" customWidth="1"/>
    <col min="7172" max="7172" width="5.625" customWidth="1"/>
    <col min="7173" max="7173" width="26.375" customWidth="1"/>
    <col min="7174" max="7176" width="8.625" customWidth="1"/>
    <col min="7177" max="7177" width="10.625" customWidth="1"/>
    <col min="7425" max="7425" width="0.375" customWidth="1"/>
    <col min="7426" max="7426" width="3" customWidth="1"/>
    <col min="7427" max="7427" width="20.875" customWidth="1"/>
    <col min="7428" max="7428" width="5.625" customWidth="1"/>
    <col min="7429" max="7429" width="26.375" customWidth="1"/>
    <col min="7430" max="7432" width="8.625" customWidth="1"/>
    <col min="7433" max="7433" width="10.625" customWidth="1"/>
    <col min="7681" max="7681" width="0.375" customWidth="1"/>
    <col min="7682" max="7682" width="3" customWidth="1"/>
    <col min="7683" max="7683" width="20.875" customWidth="1"/>
    <col min="7684" max="7684" width="5.625" customWidth="1"/>
    <col min="7685" max="7685" width="26.375" customWidth="1"/>
    <col min="7686" max="7688" width="8.625" customWidth="1"/>
    <col min="7689" max="7689" width="10.625" customWidth="1"/>
    <col min="7937" max="7937" width="0.375" customWidth="1"/>
    <col min="7938" max="7938" width="3" customWidth="1"/>
    <col min="7939" max="7939" width="20.875" customWidth="1"/>
    <col min="7940" max="7940" width="5.625" customWidth="1"/>
    <col min="7941" max="7941" width="26.375" customWidth="1"/>
    <col min="7942" max="7944" width="8.625" customWidth="1"/>
    <col min="7945" max="7945" width="10.625" customWidth="1"/>
    <col min="8193" max="8193" width="0.375" customWidth="1"/>
    <col min="8194" max="8194" width="3" customWidth="1"/>
    <col min="8195" max="8195" width="20.875" customWidth="1"/>
    <col min="8196" max="8196" width="5.625" customWidth="1"/>
    <col min="8197" max="8197" width="26.375" customWidth="1"/>
    <col min="8198" max="8200" width="8.625" customWidth="1"/>
    <col min="8201" max="8201" width="10.625" customWidth="1"/>
    <col min="8449" max="8449" width="0.375" customWidth="1"/>
    <col min="8450" max="8450" width="3" customWidth="1"/>
    <col min="8451" max="8451" width="20.875" customWidth="1"/>
    <col min="8452" max="8452" width="5.625" customWidth="1"/>
    <col min="8453" max="8453" width="26.375" customWidth="1"/>
    <col min="8454" max="8456" width="8.625" customWidth="1"/>
    <col min="8457" max="8457" width="10.625" customWidth="1"/>
    <col min="8705" max="8705" width="0.375" customWidth="1"/>
    <col min="8706" max="8706" width="3" customWidth="1"/>
    <col min="8707" max="8707" width="20.875" customWidth="1"/>
    <col min="8708" max="8708" width="5.625" customWidth="1"/>
    <col min="8709" max="8709" width="26.375" customWidth="1"/>
    <col min="8710" max="8712" width="8.625" customWidth="1"/>
    <col min="8713" max="8713" width="10.625" customWidth="1"/>
    <col min="8961" max="8961" width="0.375" customWidth="1"/>
    <col min="8962" max="8962" width="3" customWidth="1"/>
    <col min="8963" max="8963" width="20.875" customWidth="1"/>
    <col min="8964" max="8964" width="5.625" customWidth="1"/>
    <col min="8965" max="8965" width="26.375" customWidth="1"/>
    <col min="8966" max="8968" width="8.625" customWidth="1"/>
    <col min="8969" max="8969" width="10.625" customWidth="1"/>
    <col min="9217" max="9217" width="0.375" customWidth="1"/>
    <col min="9218" max="9218" width="3" customWidth="1"/>
    <col min="9219" max="9219" width="20.875" customWidth="1"/>
    <col min="9220" max="9220" width="5.625" customWidth="1"/>
    <col min="9221" max="9221" width="26.375" customWidth="1"/>
    <col min="9222" max="9224" width="8.625" customWidth="1"/>
    <col min="9225" max="9225" width="10.625" customWidth="1"/>
    <col min="9473" max="9473" width="0.375" customWidth="1"/>
    <col min="9474" max="9474" width="3" customWidth="1"/>
    <col min="9475" max="9475" width="20.875" customWidth="1"/>
    <col min="9476" max="9476" width="5.625" customWidth="1"/>
    <col min="9477" max="9477" width="26.375" customWidth="1"/>
    <col min="9478" max="9480" width="8.625" customWidth="1"/>
    <col min="9481" max="9481" width="10.625" customWidth="1"/>
    <col min="9729" max="9729" width="0.375" customWidth="1"/>
    <col min="9730" max="9730" width="3" customWidth="1"/>
    <col min="9731" max="9731" width="20.875" customWidth="1"/>
    <col min="9732" max="9732" width="5.625" customWidth="1"/>
    <col min="9733" max="9733" width="26.375" customWidth="1"/>
    <col min="9734" max="9736" width="8.625" customWidth="1"/>
    <col min="9737" max="9737" width="10.625" customWidth="1"/>
    <col min="9985" max="9985" width="0.375" customWidth="1"/>
    <col min="9986" max="9986" width="3" customWidth="1"/>
    <col min="9987" max="9987" width="20.875" customWidth="1"/>
    <col min="9988" max="9988" width="5.625" customWidth="1"/>
    <col min="9989" max="9989" width="26.375" customWidth="1"/>
    <col min="9990" max="9992" width="8.625" customWidth="1"/>
    <col min="9993" max="9993" width="10.625" customWidth="1"/>
    <col min="10241" max="10241" width="0.375" customWidth="1"/>
    <col min="10242" max="10242" width="3" customWidth="1"/>
    <col min="10243" max="10243" width="20.875" customWidth="1"/>
    <col min="10244" max="10244" width="5.625" customWidth="1"/>
    <col min="10245" max="10245" width="26.375" customWidth="1"/>
    <col min="10246" max="10248" width="8.625" customWidth="1"/>
    <col min="10249" max="10249" width="10.625" customWidth="1"/>
    <col min="10497" max="10497" width="0.375" customWidth="1"/>
    <col min="10498" max="10498" width="3" customWidth="1"/>
    <col min="10499" max="10499" width="20.875" customWidth="1"/>
    <col min="10500" max="10500" width="5.625" customWidth="1"/>
    <col min="10501" max="10501" width="26.375" customWidth="1"/>
    <col min="10502" max="10504" width="8.625" customWidth="1"/>
    <col min="10505" max="10505" width="10.625" customWidth="1"/>
    <col min="10753" max="10753" width="0.375" customWidth="1"/>
    <col min="10754" max="10754" width="3" customWidth="1"/>
    <col min="10755" max="10755" width="20.875" customWidth="1"/>
    <col min="10756" max="10756" width="5.625" customWidth="1"/>
    <col min="10757" max="10757" width="26.375" customWidth="1"/>
    <col min="10758" max="10760" width="8.625" customWidth="1"/>
    <col min="10761" max="10761" width="10.625" customWidth="1"/>
    <col min="11009" max="11009" width="0.375" customWidth="1"/>
    <col min="11010" max="11010" width="3" customWidth="1"/>
    <col min="11011" max="11011" width="20.875" customWidth="1"/>
    <col min="11012" max="11012" width="5.625" customWidth="1"/>
    <col min="11013" max="11013" width="26.375" customWidth="1"/>
    <col min="11014" max="11016" width="8.625" customWidth="1"/>
    <col min="11017" max="11017" width="10.625" customWidth="1"/>
    <col min="11265" max="11265" width="0.375" customWidth="1"/>
    <col min="11266" max="11266" width="3" customWidth="1"/>
    <col min="11267" max="11267" width="20.875" customWidth="1"/>
    <col min="11268" max="11268" width="5.625" customWidth="1"/>
    <col min="11269" max="11269" width="26.375" customWidth="1"/>
    <col min="11270" max="11272" width="8.625" customWidth="1"/>
    <col min="11273" max="11273" width="10.625" customWidth="1"/>
    <col min="11521" max="11521" width="0.375" customWidth="1"/>
    <col min="11522" max="11522" width="3" customWidth="1"/>
    <col min="11523" max="11523" width="20.875" customWidth="1"/>
    <col min="11524" max="11524" width="5.625" customWidth="1"/>
    <col min="11525" max="11525" width="26.375" customWidth="1"/>
    <col min="11526" max="11528" width="8.625" customWidth="1"/>
    <col min="11529" max="11529" width="10.625" customWidth="1"/>
    <col min="11777" max="11777" width="0.375" customWidth="1"/>
    <col min="11778" max="11778" width="3" customWidth="1"/>
    <col min="11779" max="11779" width="20.875" customWidth="1"/>
    <col min="11780" max="11780" width="5.625" customWidth="1"/>
    <col min="11781" max="11781" width="26.375" customWidth="1"/>
    <col min="11782" max="11784" width="8.625" customWidth="1"/>
    <col min="11785" max="11785" width="10.625" customWidth="1"/>
    <col min="12033" max="12033" width="0.375" customWidth="1"/>
    <col min="12034" max="12034" width="3" customWidth="1"/>
    <col min="12035" max="12035" width="20.875" customWidth="1"/>
    <col min="12036" max="12036" width="5.625" customWidth="1"/>
    <col min="12037" max="12037" width="26.375" customWidth="1"/>
    <col min="12038" max="12040" width="8.625" customWidth="1"/>
    <col min="12041" max="12041" width="10.625" customWidth="1"/>
    <col min="12289" max="12289" width="0.375" customWidth="1"/>
    <col min="12290" max="12290" width="3" customWidth="1"/>
    <col min="12291" max="12291" width="20.875" customWidth="1"/>
    <col min="12292" max="12292" width="5.625" customWidth="1"/>
    <col min="12293" max="12293" width="26.375" customWidth="1"/>
    <col min="12294" max="12296" width="8.625" customWidth="1"/>
    <col min="12297" max="12297" width="10.625" customWidth="1"/>
    <col min="12545" max="12545" width="0.375" customWidth="1"/>
    <col min="12546" max="12546" width="3" customWidth="1"/>
    <col min="12547" max="12547" width="20.875" customWidth="1"/>
    <col min="12548" max="12548" width="5.625" customWidth="1"/>
    <col min="12549" max="12549" width="26.375" customWidth="1"/>
    <col min="12550" max="12552" width="8.625" customWidth="1"/>
    <col min="12553" max="12553" width="10.625" customWidth="1"/>
    <col min="12801" max="12801" width="0.375" customWidth="1"/>
    <col min="12802" max="12802" width="3" customWidth="1"/>
    <col min="12803" max="12803" width="20.875" customWidth="1"/>
    <col min="12804" max="12804" width="5.625" customWidth="1"/>
    <col min="12805" max="12805" width="26.375" customWidth="1"/>
    <col min="12806" max="12808" width="8.625" customWidth="1"/>
    <col min="12809" max="12809" width="10.625" customWidth="1"/>
    <col min="13057" max="13057" width="0.375" customWidth="1"/>
    <col min="13058" max="13058" width="3" customWidth="1"/>
    <col min="13059" max="13059" width="20.875" customWidth="1"/>
    <col min="13060" max="13060" width="5.625" customWidth="1"/>
    <col min="13061" max="13061" width="26.375" customWidth="1"/>
    <col min="13062" max="13064" width="8.625" customWidth="1"/>
    <col min="13065" max="13065" width="10.625" customWidth="1"/>
    <col min="13313" max="13313" width="0.375" customWidth="1"/>
    <col min="13314" max="13314" width="3" customWidth="1"/>
    <col min="13315" max="13315" width="20.875" customWidth="1"/>
    <col min="13316" max="13316" width="5.625" customWidth="1"/>
    <col min="13317" max="13317" width="26.375" customWidth="1"/>
    <col min="13318" max="13320" width="8.625" customWidth="1"/>
    <col min="13321" max="13321" width="10.625" customWidth="1"/>
    <col min="13569" max="13569" width="0.375" customWidth="1"/>
    <col min="13570" max="13570" width="3" customWidth="1"/>
    <col min="13571" max="13571" width="20.875" customWidth="1"/>
    <col min="13572" max="13572" width="5.625" customWidth="1"/>
    <col min="13573" max="13573" width="26.375" customWidth="1"/>
    <col min="13574" max="13576" width="8.625" customWidth="1"/>
    <col min="13577" max="13577" width="10.625" customWidth="1"/>
    <col min="13825" max="13825" width="0.375" customWidth="1"/>
    <col min="13826" max="13826" width="3" customWidth="1"/>
    <col min="13827" max="13827" width="20.875" customWidth="1"/>
    <col min="13828" max="13828" width="5.625" customWidth="1"/>
    <col min="13829" max="13829" width="26.375" customWidth="1"/>
    <col min="13830" max="13832" width="8.625" customWidth="1"/>
    <col min="13833" max="13833" width="10.625" customWidth="1"/>
    <col min="14081" max="14081" width="0.375" customWidth="1"/>
    <col min="14082" max="14082" width="3" customWidth="1"/>
    <col min="14083" max="14083" width="20.875" customWidth="1"/>
    <col min="14084" max="14084" width="5.625" customWidth="1"/>
    <col min="14085" max="14085" width="26.375" customWidth="1"/>
    <col min="14086" max="14088" width="8.625" customWidth="1"/>
    <col min="14089" max="14089" width="10.625" customWidth="1"/>
    <col min="14337" max="14337" width="0.375" customWidth="1"/>
    <col min="14338" max="14338" width="3" customWidth="1"/>
    <col min="14339" max="14339" width="20.875" customWidth="1"/>
    <col min="14340" max="14340" width="5.625" customWidth="1"/>
    <col min="14341" max="14341" width="26.375" customWidth="1"/>
    <col min="14342" max="14344" width="8.625" customWidth="1"/>
    <col min="14345" max="14345" width="10.625" customWidth="1"/>
    <col min="14593" max="14593" width="0.375" customWidth="1"/>
    <col min="14594" max="14594" width="3" customWidth="1"/>
    <col min="14595" max="14595" width="20.875" customWidth="1"/>
    <col min="14596" max="14596" width="5.625" customWidth="1"/>
    <col min="14597" max="14597" width="26.375" customWidth="1"/>
    <col min="14598" max="14600" width="8.625" customWidth="1"/>
    <col min="14601" max="14601" width="10.625" customWidth="1"/>
    <col min="14849" max="14849" width="0.375" customWidth="1"/>
    <col min="14850" max="14850" width="3" customWidth="1"/>
    <col min="14851" max="14851" width="20.875" customWidth="1"/>
    <col min="14852" max="14852" width="5.625" customWidth="1"/>
    <col min="14853" max="14853" width="26.375" customWidth="1"/>
    <col min="14854" max="14856" width="8.625" customWidth="1"/>
    <col min="14857" max="14857" width="10.625" customWidth="1"/>
    <col min="15105" max="15105" width="0.375" customWidth="1"/>
    <col min="15106" max="15106" width="3" customWidth="1"/>
    <col min="15107" max="15107" width="20.875" customWidth="1"/>
    <col min="15108" max="15108" width="5.625" customWidth="1"/>
    <col min="15109" max="15109" width="26.375" customWidth="1"/>
    <col min="15110" max="15112" width="8.625" customWidth="1"/>
    <col min="15113" max="15113" width="10.625" customWidth="1"/>
    <col min="15361" max="15361" width="0.375" customWidth="1"/>
    <col min="15362" max="15362" width="3" customWidth="1"/>
    <col min="15363" max="15363" width="20.875" customWidth="1"/>
    <col min="15364" max="15364" width="5.625" customWidth="1"/>
    <col min="15365" max="15365" width="26.375" customWidth="1"/>
    <col min="15366" max="15368" width="8.625" customWidth="1"/>
    <col min="15369" max="15369" width="10.625" customWidth="1"/>
    <col min="15617" max="15617" width="0.375" customWidth="1"/>
    <col min="15618" max="15618" width="3" customWidth="1"/>
    <col min="15619" max="15619" width="20.875" customWidth="1"/>
    <col min="15620" max="15620" width="5.625" customWidth="1"/>
    <col min="15621" max="15621" width="26.375" customWidth="1"/>
    <col min="15622" max="15624" width="8.625" customWidth="1"/>
    <col min="15625" max="15625" width="10.625" customWidth="1"/>
    <col min="15873" max="15873" width="0.375" customWidth="1"/>
    <col min="15874" max="15874" width="3" customWidth="1"/>
    <col min="15875" max="15875" width="20.875" customWidth="1"/>
    <col min="15876" max="15876" width="5.625" customWidth="1"/>
    <col min="15877" max="15877" width="26.375" customWidth="1"/>
    <col min="15878" max="15880" width="8.625" customWidth="1"/>
    <col min="15881" max="15881" width="10.625" customWidth="1"/>
    <col min="16129" max="16129" width="0.375" customWidth="1"/>
    <col min="16130" max="16130" width="3" customWidth="1"/>
    <col min="16131" max="16131" width="20.875" customWidth="1"/>
    <col min="16132" max="16132" width="5.625" customWidth="1"/>
    <col min="16133" max="16133" width="26.375" customWidth="1"/>
    <col min="16134" max="16136" width="8.625" customWidth="1"/>
    <col min="16137" max="16137" width="10.625" customWidth="1"/>
  </cols>
  <sheetData>
    <row r="1" spans="2:9" ht="3.75" customHeight="1"/>
    <row r="2" spans="2:9" ht="54.75" customHeight="1">
      <c r="B2" s="7"/>
      <c r="C2" s="5"/>
      <c r="D2" s="5"/>
      <c r="E2" s="6"/>
    </row>
    <row r="3" spans="2:9" ht="12" customHeight="1">
      <c r="B3" s="44" t="s">
        <v>180</v>
      </c>
      <c r="C3" s="1"/>
      <c r="D3" s="1"/>
      <c r="E3" s="215"/>
      <c r="F3" s="216"/>
      <c r="G3" s="216"/>
      <c r="H3" s="216"/>
    </row>
    <row r="4" spans="2:9" s="4" customFormat="1" ht="12.75" customHeight="1" thickBot="1">
      <c r="B4" s="8"/>
      <c r="C4" s="15"/>
      <c r="D4" s="15"/>
      <c r="E4" s="205" t="s">
        <v>181</v>
      </c>
      <c r="F4" s="205"/>
      <c r="G4" s="205"/>
      <c r="H4" s="205"/>
      <c r="I4" s="205"/>
    </row>
    <row r="5" spans="2:9" ht="19.5" customHeight="1" thickBot="1">
      <c r="B5" s="45" t="s">
        <v>165</v>
      </c>
      <c r="C5" s="46" t="s">
        <v>166</v>
      </c>
      <c r="D5" s="47" t="s">
        <v>1</v>
      </c>
      <c r="E5" s="46" t="s">
        <v>0</v>
      </c>
      <c r="F5" s="48" t="s">
        <v>167</v>
      </c>
      <c r="G5" s="49" t="s">
        <v>182</v>
      </c>
      <c r="H5" s="49" t="s">
        <v>183</v>
      </c>
      <c r="I5" s="50" t="s">
        <v>168</v>
      </c>
    </row>
    <row r="6" spans="2:9" ht="16.5" customHeight="1">
      <c r="B6" s="212" t="s">
        <v>184</v>
      </c>
      <c r="C6" s="38" t="s">
        <v>185</v>
      </c>
      <c r="D6" s="39" t="s">
        <v>186</v>
      </c>
      <c r="E6" s="40" t="s">
        <v>187</v>
      </c>
      <c r="F6" s="51">
        <v>1464150</v>
      </c>
      <c r="G6" s="52">
        <v>1100000</v>
      </c>
      <c r="H6" s="52">
        <f t="shared" ref="H6:H12" si="0">G6*1.1</f>
        <v>1210000</v>
      </c>
      <c r="I6" s="209" t="s">
        <v>188</v>
      </c>
    </row>
    <row r="7" spans="2:9" ht="16.5" customHeight="1">
      <c r="B7" s="213"/>
      <c r="C7" s="53" t="s">
        <v>189</v>
      </c>
      <c r="D7" s="54" t="s">
        <v>190</v>
      </c>
      <c r="E7" s="9" t="s">
        <v>191</v>
      </c>
      <c r="F7" s="55">
        <v>2559600</v>
      </c>
      <c r="G7" s="56">
        <v>1920000</v>
      </c>
      <c r="H7" s="57">
        <f t="shared" si="0"/>
        <v>2112000</v>
      </c>
      <c r="I7" s="217"/>
    </row>
    <row r="8" spans="2:9" ht="16.5" customHeight="1">
      <c r="B8" s="213"/>
      <c r="C8" s="53" t="s">
        <v>192</v>
      </c>
      <c r="D8" s="30" t="s">
        <v>193</v>
      </c>
      <c r="E8" s="9" t="s">
        <v>187</v>
      </c>
      <c r="F8" s="55">
        <v>2924010</v>
      </c>
      <c r="G8" s="58">
        <v>2195000</v>
      </c>
      <c r="H8" s="58">
        <f t="shared" si="0"/>
        <v>2414500</v>
      </c>
      <c r="I8" s="210"/>
    </row>
    <row r="9" spans="2:9" ht="16.5" customHeight="1">
      <c r="B9" s="213"/>
      <c r="C9" s="59" t="s">
        <v>194</v>
      </c>
      <c r="D9" s="54" t="s">
        <v>195</v>
      </c>
      <c r="E9" s="9" t="s">
        <v>196</v>
      </c>
      <c r="F9" s="60">
        <v>3435000</v>
      </c>
      <c r="G9" s="58">
        <v>2580000</v>
      </c>
      <c r="H9" s="61">
        <f t="shared" si="0"/>
        <v>2838000</v>
      </c>
      <c r="I9" s="210"/>
    </row>
    <row r="10" spans="2:9" ht="16.5" customHeight="1">
      <c r="B10" s="213"/>
      <c r="C10" s="53" t="s">
        <v>197</v>
      </c>
      <c r="D10" s="30" t="s">
        <v>198</v>
      </c>
      <c r="E10" s="9" t="s">
        <v>199</v>
      </c>
      <c r="F10" s="62">
        <v>4500000</v>
      </c>
      <c r="G10" s="58">
        <v>3380000</v>
      </c>
      <c r="H10" s="58">
        <f t="shared" si="0"/>
        <v>3718000.0000000005</v>
      </c>
      <c r="I10" s="210"/>
    </row>
    <row r="11" spans="2:9" ht="16.5" customHeight="1">
      <c r="B11" s="213"/>
      <c r="C11" s="53" t="s">
        <v>200</v>
      </c>
      <c r="D11" s="30" t="s">
        <v>201</v>
      </c>
      <c r="E11" s="9" t="s">
        <v>202</v>
      </c>
      <c r="F11" s="58">
        <v>6000000</v>
      </c>
      <c r="G11" s="58">
        <v>4500000</v>
      </c>
      <c r="H11" s="58">
        <f t="shared" si="0"/>
        <v>4950000</v>
      </c>
      <c r="I11" s="210"/>
    </row>
    <row r="12" spans="2:9" ht="16.5" customHeight="1" thickBot="1">
      <c r="B12" s="214"/>
      <c r="C12" s="63" t="s">
        <v>203</v>
      </c>
      <c r="D12" s="42" t="s">
        <v>204</v>
      </c>
      <c r="E12" s="33" t="s">
        <v>205</v>
      </c>
      <c r="F12" s="64">
        <v>7120000</v>
      </c>
      <c r="G12" s="65">
        <v>5350000</v>
      </c>
      <c r="H12" s="65">
        <f t="shared" si="0"/>
        <v>5885000.0000000009</v>
      </c>
      <c r="I12" s="211"/>
    </row>
    <row r="13" spans="2:9" ht="6.75" customHeight="1">
      <c r="B13" s="18"/>
      <c r="C13" s="19"/>
      <c r="D13" s="19"/>
      <c r="E13" s="20"/>
      <c r="F13" s="21"/>
      <c r="G13" s="22"/>
      <c r="H13" s="22"/>
      <c r="I13" s="22"/>
    </row>
    <row r="14" spans="2:9" ht="12" customHeight="1">
      <c r="B14" s="66" t="s">
        <v>206</v>
      </c>
      <c r="C14" s="19"/>
      <c r="D14" s="19"/>
      <c r="E14" s="20"/>
      <c r="F14" s="21"/>
      <c r="G14" s="22"/>
      <c r="H14" s="22"/>
      <c r="I14" s="22"/>
    </row>
    <row r="15" spans="2:9" s="4" customFormat="1" ht="12.75" customHeight="1" thickBot="1">
      <c r="B15" s="23"/>
      <c r="C15" s="24"/>
      <c r="D15" s="24"/>
      <c r="E15" s="205" t="s">
        <v>181</v>
      </c>
      <c r="F15" s="205"/>
      <c r="G15" s="205"/>
      <c r="H15" s="205"/>
      <c r="I15" s="205"/>
    </row>
    <row r="16" spans="2:9" ht="19.5" customHeight="1" thickBot="1">
      <c r="B16" s="45" t="s">
        <v>207</v>
      </c>
      <c r="C16" s="46" t="s">
        <v>208</v>
      </c>
      <c r="D16" s="47" t="s">
        <v>209</v>
      </c>
      <c r="E16" s="46" t="s">
        <v>210</v>
      </c>
      <c r="F16" s="48" t="s">
        <v>211</v>
      </c>
      <c r="G16" s="49" t="s">
        <v>212</v>
      </c>
      <c r="H16" s="49" t="s">
        <v>213</v>
      </c>
      <c r="I16" s="50" t="s">
        <v>214</v>
      </c>
    </row>
    <row r="17" spans="2:9" ht="16.5" customHeight="1">
      <c r="B17" s="212" t="s">
        <v>215</v>
      </c>
      <c r="C17" s="25" t="s">
        <v>216</v>
      </c>
      <c r="D17" s="26" t="s">
        <v>217</v>
      </c>
      <c r="E17" s="27" t="s">
        <v>218</v>
      </c>
      <c r="F17" s="67">
        <v>3817220</v>
      </c>
      <c r="G17" s="68">
        <v>2870000</v>
      </c>
      <c r="H17" s="69">
        <f t="shared" ref="H17:H22" si="1">G17*1.1</f>
        <v>3157000.0000000005</v>
      </c>
      <c r="I17" s="209" t="s">
        <v>188</v>
      </c>
    </row>
    <row r="18" spans="2:9" ht="16.5" customHeight="1">
      <c r="B18" s="213"/>
      <c r="C18" s="29" t="s">
        <v>219</v>
      </c>
      <c r="D18" s="30" t="s">
        <v>220</v>
      </c>
      <c r="E18" s="9" t="s">
        <v>221</v>
      </c>
      <c r="F18" s="55">
        <v>5350000</v>
      </c>
      <c r="G18" s="58">
        <v>4020000</v>
      </c>
      <c r="H18" s="70">
        <f t="shared" si="1"/>
        <v>4422000</v>
      </c>
      <c r="I18" s="210"/>
    </row>
    <row r="19" spans="2:9" ht="16.5" customHeight="1">
      <c r="B19" s="213"/>
      <c r="C19" s="29" t="s">
        <v>222</v>
      </c>
      <c r="D19" s="30" t="s">
        <v>223</v>
      </c>
      <c r="E19" s="9" t="s">
        <v>224</v>
      </c>
      <c r="F19" s="55">
        <v>6129100</v>
      </c>
      <c r="G19" s="58">
        <v>4600000</v>
      </c>
      <c r="H19" s="70">
        <f t="shared" si="1"/>
        <v>5060000</v>
      </c>
      <c r="I19" s="210"/>
    </row>
    <row r="20" spans="2:9" ht="16.5" customHeight="1">
      <c r="B20" s="213"/>
      <c r="C20" s="29" t="s">
        <v>225</v>
      </c>
      <c r="D20" s="30" t="s">
        <v>226</v>
      </c>
      <c r="E20" s="9" t="s">
        <v>227</v>
      </c>
      <c r="F20" s="55">
        <v>7220200</v>
      </c>
      <c r="G20" s="58">
        <v>5420000</v>
      </c>
      <c r="H20" s="70">
        <f t="shared" si="1"/>
        <v>5962000.0000000009</v>
      </c>
      <c r="I20" s="210"/>
    </row>
    <row r="21" spans="2:9" ht="16.5" customHeight="1">
      <c r="B21" s="213"/>
      <c r="C21" s="71" t="s">
        <v>228</v>
      </c>
      <c r="D21" s="72" t="s">
        <v>229</v>
      </c>
      <c r="E21" s="9" t="s">
        <v>230</v>
      </c>
      <c r="F21" s="73">
        <v>13658700</v>
      </c>
      <c r="G21" s="58">
        <v>10250000</v>
      </c>
      <c r="H21" s="70">
        <f t="shared" si="1"/>
        <v>11275000</v>
      </c>
      <c r="I21" s="210"/>
    </row>
    <row r="22" spans="2:9" ht="16.5" customHeight="1" thickBot="1">
      <c r="B22" s="214"/>
      <c r="C22" s="74" t="s">
        <v>231</v>
      </c>
      <c r="D22" s="75" t="s">
        <v>169</v>
      </c>
      <c r="E22" s="33" t="s">
        <v>232</v>
      </c>
      <c r="F22" s="76">
        <v>16797000</v>
      </c>
      <c r="G22" s="65">
        <v>12600000</v>
      </c>
      <c r="H22" s="77">
        <f t="shared" si="1"/>
        <v>13860000.000000002</v>
      </c>
      <c r="I22" s="211"/>
    </row>
    <row r="23" spans="2:9" ht="6.75" customHeight="1">
      <c r="B23" s="10"/>
      <c r="C23" s="10"/>
      <c r="D23" s="10"/>
      <c r="E23" s="10"/>
      <c r="F23" s="10"/>
      <c r="G23" s="34"/>
      <c r="H23" s="34"/>
      <c r="I23" s="34"/>
    </row>
    <row r="24" spans="2:9" ht="11.25" customHeight="1">
      <c r="B24" s="44" t="s">
        <v>233</v>
      </c>
      <c r="C24" s="10"/>
      <c r="D24" s="10"/>
      <c r="E24" s="10"/>
      <c r="F24" s="10"/>
      <c r="G24" s="34"/>
      <c r="H24" s="34"/>
      <c r="I24" s="34"/>
    </row>
    <row r="25" spans="2:9" s="4" customFormat="1" ht="12.75" customHeight="1" thickBot="1">
      <c r="B25" s="8"/>
      <c r="C25" s="15"/>
      <c r="D25" s="15"/>
      <c r="E25" s="205" t="s">
        <v>234</v>
      </c>
      <c r="F25" s="205"/>
      <c r="G25" s="205"/>
      <c r="H25" s="205"/>
      <c r="I25" s="205"/>
    </row>
    <row r="26" spans="2:9" ht="19.5" customHeight="1" thickBot="1">
      <c r="B26" s="45" t="s">
        <v>207</v>
      </c>
      <c r="C26" s="46" t="s">
        <v>208</v>
      </c>
      <c r="D26" s="47" t="s">
        <v>209</v>
      </c>
      <c r="E26" s="46" t="s">
        <v>210</v>
      </c>
      <c r="F26" s="48" t="s">
        <v>211</v>
      </c>
      <c r="G26" s="49" t="s">
        <v>212</v>
      </c>
      <c r="H26" s="49" t="s">
        <v>213</v>
      </c>
      <c r="I26" s="50" t="s">
        <v>214</v>
      </c>
    </row>
    <row r="27" spans="2:9" ht="16.5" customHeight="1">
      <c r="B27" s="206" t="s">
        <v>184</v>
      </c>
      <c r="C27" s="78" t="s">
        <v>235</v>
      </c>
      <c r="D27" s="79" t="s">
        <v>236</v>
      </c>
      <c r="E27" s="40" t="s">
        <v>237</v>
      </c>
      <c r="F27" s="80">
        <v>1652000</v>
      </c>
      <c r="G27" s="52">
        <v>1240000</v>
      </c>
      <c r="H27" s="52">
        <f t="shared" ref="H27:H33" si="2">G27*1.1</f>
        <v>1364000</v>
      </c>
      <c r="I27" s="209" t="s">
        <v>188</v>
      </c>
    </row>
    <row r="28" spans="2:9" ht="16.5" customHeight="1">
      <c r="B28" s="207"/>
      <c r="C28" s="81" t="s">
        <v>238</v>
      </c>
      <c r="D28" s="82" t="s">
        <v>239</v>
      </c>
      <c r="E28" s="9" t="s">
        <v>240</v>
      </c>
      <c r="F28" s="83">
        <v>4168000</v>
      </c>
      <c r="G28" s="58">
        <v>3130000</v>
      </c>
      <c r="H28" s="58">
        <f t="shared" si="2"/>
        <v>3443000.0000000005</v>
      </c>
      <c r="I28" s="210"/>
    </row>
    <row r="29" spans="2:9" ht="16.5" customHeight="1">
      <c r="B29" s="207"/>
      <c r="C29" s="81" t="s">
        <v>241</v>
      </c>
      <c r="D29" s="82" t="s">
        <v>242</v>
      </c>
      <c r="E29" s="9" t="s">
        <v>243</v>
      </c>
      <c r="F29" s="83">
        <v>3150060</v>
      </c>
      <c r="G29" s="58">
        <v>2400000</v>
      </c>
      <c r="H29" s="58">
        <f t="shared" si="2"/>
        <v>2640000</v>
      </c>
      <c r="I29" s="210"/>
    </row>
    <row r="30" spans="2:9" ht="16.5" customHeight="1">
      <c r="B30" s="207"/>
      <c r="C30" s="81" t="s">
        <v>244</v>
      </c>
      <c r="D30" s="82" t="s">
        <v>245</v>
      </c>
      <c r="E30" s="9" t="s">
        <v>246</v>
      </c>
      <c r="F30" s="83">
        <v>3795200</v>
      </c>
      <c r="G30" s="58">
        <v>2850000</v>
      </c>
      <c r="H30" s="58">
        <f t="shared" si="2"/>
        <v>3135000.0000000005</v>
      </c>
      <c r="I30" s="210"/>
    </row>
    <row r="31" spans="2:9" ht="16.5" customHeight="1">
      <c r="B31" s="207"/>
      <c r="C31" s="29" t="s">
        <v>247</v>
      </c>
      <c r="D31" s="30" t="s">
        <v>248</v>
      </c>
      <c r="E31" s="9" t="s">
        <v>249</v>
      </c>
      <c r="F31" s="31">
        <v>6600000</v>
      </c>
      <c r="G31" s="58">
        <v>4950000</v>
      </c>
      <c r="H31" s="58">
        <f t="shared" si="2"/>
        <v>5445000</v>
      </c>
      <c r="I31" s="210"/>
    </row>
    <row r="32" spans="2:9" ht="16.5" customHeight="1">
      <c r="B32" s="207"/>
      <c r="C32" s="29" t="s">
        <v>250</v>
      </c>
      <c r="D32" s="30" t="s">
        <v>251</v>
      </c>
      <c r="E32" s="9" t="s">
        <v>252</v>
      </c>
      <c r="F32" s="31">
        <v>7288000</v>
      </c>
      <c r="G32" s="58">
        <v>5470000</v>
      </c>
      <c r="H32" s="58">
        <f t="shared" si="2"/>
        <v>6017000.0000000009</v>
      </c>
      <c r="I32" s="210"/>
    </row>
    <row r="33" spans="2:9" ht="16.5" customHeight="1" thickBot="1">
      <c r="B33" s="208"/>
      <c r="C33" s="32" t="s">
        <v>253</v>
      </c>
      <c r="D33" s="42" t="s">
        <v>254</v>
      </c>
      <c r="E33" s="33" t="s">
        <v>255</v>
      </c>
      <c r="F33" s="84">
        <v>9750000</v>
      </c>
      <c r="G33" s="65">
        <v>7313000</v>
      </c>
      <c r="H33" s="65">
        <f t="shared" si="2"/>
        <v>8044300.0000000009</v>
      </c>
      <c r="I33" s="211"/>
    </row>
    <row r="34" spans="2:9" ht="6.75" customHeight="1">
      <c r="B34" s="10"/>
      <c r="C34" s="11"/>
      <c r="D34" s="12"/>
      <c r="E34" s="14"/>
      <c r="F34" s="13"/>
      <c r="G34" s="37"/>
      <c r="H34" s="37"/>
      <c r="I34" s="37"/>
    </row>
    <row r="35" spans="2:9" ht="12" customHeight="1">
      <c r="B35" s="85" t="s">
        <v>256</v>
      </c>
      <c r="C35" s="11"/>
      <c r="D35" s="12"/>
      <c r="E35" s="14"/>
      <c r="F35" s="13"/>
      <c r="G35" s="37"/>
      <c r="H35" s="37"/>
      <c r="I35" s="37"/>
    </row>
    <row r="36" spans="2:9" s="4" customFormat="1" ht="12.75" customHeight="1" thickBot="1">
      <c r="B36" s="2"/>
      <c r="C36" s="3"/>
      <c r="D36" s="3"/>
      <c r="E36" s="205" t="s">
        <v>234</v>
      </c>
      <c r="F36" s="205"/>
      <c r="G36" s="205"/>
      <c r="H36" s="205"/>
      <c r="I36" s="205"/>
    </row>
    <row r="37" spans="2:9" ht="19.5" customHeight="1" thickBot="1">
      <c r="B37" s="45" t="s">
        <v>207</v>
      </c>
      <c r="C37" s="46" t="s">
        <v>208</v>
      </c>
      <c r="D37" s="47" t="s">
        <v>209</v>
      </c>
      <c r="E37" s="46" t="s">
        <v>210</v>
      </c>
      <c r="F37" s="48" t="s">
        <v>211</v>
      </c>
      <c r="G37" s="49" t="s">
        <v>212</v>
      </c>
      <c r="H37" s="49" t="s">
        <v>213</v>
      </c>
      <c r="I37" s="50" t="s">
        <v>214</v>
      </c>
    </row>
    <row r="38" spans="2:9" ht="16.5" customHeight="1">
      <c r="B38" s="212" t="s">
        <v>215</v>
      </c>
      <c r="C38" s="25" t="s">
        <v>257</v>
      </c>
      <c r="D38" s="26" t="s">
        <v>258</v>
      </c>
      <c r="E38" s="27" t="s">
        <v>259</v>
      </c>
      <c r="F38" s="28">
        <v>6641000</v>
      </c>
      <c r="G38" s="69">
        <v>4980000</v>
      </c>
      <c r="H38" s="69">
        <f>G38*1.1</f>
        <v>5478000</v>
      </c>
      <c r="I38" s="209" t="s">
        <v>188</v>
      </c>
    </row>
    <row r="39" spans="2:9" ht="16.5" customHeight="1">
      <c r="B39" s="213"/>
      <c r="C39" s="35" t="s">
        <v>260</v>
      </c>
      <c r="D39" s="16" t="s">
        <v>261</v>
      </c>
      <c r="E39" s="17" t="s">
        <v>262</v>
      </c>
      <c r="F39" s="36">
        <v>8015000</v>
      </c>
      <c r="G39" s="86">
        <v>4450000</v>
      </c>
      <c r="H39" s="86">
        <f t="shared" ref="H39:H44" si="3">G39*1.1</f>
        <v>4895000</v>
      </c>
      <c r="I39" s="210"/>
    </row>
    <row r="40" spans="2:9" ht="16.5" customHeight="1">
      <c r="B40" s="213"/>
      <c r="C40" s="29" t="s">
        <v>263</v>
      </c>
      <c r="D40" s="30" t="s">
        <v>264</v>
      </c>
      <c r="E40" s="9" t="s">
        <v>265</v>
      </c>
      <c r="F40" s="31">
        <v>9389000</v>
      </c>
      <c r="G40" s="70">
        <v>7050000</v>
      </c>
      <c r="H40" s="70">
        <f t="shared" si="3"/>
        <v>7755000.0000000009</v>
      </c>
      <c r="I40" s="210"/>
    </row>
    <row r="41" spans="2:9" ht="16.5" customHeight="1">
      <c r="B41" s="213"/>
      <c r="C41" s="29" t="s">
        <v>266</v>
      </c>
      <c r="D41" s="30" t="s">
        <v>3</v>
      </c>
      <c r="E41" s="9" t="s">
        <v>259</v>
      </c>
      <c r="F41" s="31">
        <v>9750400</v>
      </c>
      <c r="G41" s="70">
        <v>7320000</v>
      </c>
      <c r="H41" s="70">
        <f t="shared" si="3"/>
        <v>8052000.0000000009</v>
      </c>
      <c r="I41" s="210"/>
    </row>
    <row r="42" spans="2:9" ht="16.5" customHeight="1">
      <c r="B42" s="213"/>
      <c r="C42" s="29" t="s">
        <v>267</v>
      </c>
      <c r="D42" s="30" t="s">
        <v>268</v>
      </c>
      <c r="E42" s="9" t="s">
        <v>269</v>
      </c>
      <c r="F42" s="41">
        <v>10780000</v>
      </c>
      <c r="G42" s="70">
        <v>8090000</v>
      </c>
      <c r="H42" s="70">
        <f t="shared" si="3"/>
        <v>8899000</v>
      </c>
      <c r="I42" s="210"/>
    </row>
    <row r="43" spans="2:9" ht="16.5" customHeight="1">
      <c r="B43" s="213"/>
      <c r="C43" s="29" t="s">
        <v>270</v>
      </c>
      <c r="D43" s="30" t="s">
        <v>2</v>
      </c>
      <c r="E43" s="9" t="s">
        <v>249</v>
      </c>
      <c r="F43" s="41">
        <v>10780000</v>
      </c>
      <c r="G43" s="70">
        <v>8450000</v>
      </c>
      <c r="H43" s="70">
        <f t="shared" si="3"/>
        <v>9295000</v>
      </c>
      <c r="I43" s="210"/>
    </row>
    <row r="44" spans="2:9" ht="16.5" customHeight="1" thickBot="1">
      <c r="B44" s="214"/>
      <c r="C44" s="32" t="s">
        <v>271</v>
      </c>
      <c r="D44" s="42" t="s">
        <v>272</v>
      </c>
      <c r="E44" s="33" t="s">
        <v>273</v>
      </c>
      <c r="F44" s="43">
        <v>11809600</v>
      </c>
      <c r="G44" s="77">
        <v>8860000</v>
      </c>
      <c r="H44" s="77">
        <f t="shared" si="3"/>
        <v>9746000</v>
      </c>
      <c r="I44" s="211"/>
    </row>
    <row r="45" spans="2:9" ht="18.75" customHeight="1"/>
  </sheetData>
  <mergeCells count="13">
    <mergeCell ref="B17:B22"/>
    <mergeCell ref="I17:I22"/>
    <mergeCell ref="E3:H3"/>
    <mergeCell ref="E4:I4"/>
    <mergeCell ref="B6:B12"/>
    <mergeCell ref="I6:I12"/>
    <mergeCell ref="E15:I15"/>
    <mergeCell ref="E25:I25"/>
    <mergeCell ref="B27:B33"/>
    <mergeCell ref="I27:I33"/>
    <mergeCell ref="E36:I36"/>
    <mergeCell ref="B38:B44"/>
    <mergeCell ref="I38:I44"/>
  </mergeCells>
  <phoneticPr fontId="16" type="noConversion"/>
  <pageMargins left="0.19685039370078741" right="0.15748031496062992" top="0.17" bottom="0.17" header="0.17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13" sqref="Q13"/>
    </sheetView>
  </sheetViews>
  <sheetFormatPr defaultColWidth="9.125" defaultRowHeight="11.25"/>
  <cols>
    <col min="1" max="1" width="4.125" style="105" customWidth="1"/>
    <col min="2" max="2" width="7.25" style="88" customWidth="1"/>
    <col min="3" max="3" width="8.25" style="89" customWidth="1"/>
    <col min="4" max="4" width="8.625" style="204" customWidth="1"/>
    <col min="5" max="5" width="8" style="91" customWidth="1"/>
    <col min="6" max="6" width="4.25" style="93" hidden="1" customWidth="1"/>
    <col min="7" max="7" width="3.375" style="91" customWidth="1"/>
    <col min="8" max="8" width="10.5" style="91" customWidth="1"/>
    <col min="9" max="9" width="9.25" style="91" customWidth="1"/>
    <col min="10" max="10" width="8.25" style="94" bestFit="1" customWidth="1"/>
    <col min="11" max="11" width="7.5" style="94" bestFit="1" customWidth="1"/>
    <col min="12" max="12" width="9.75" style="91" bestFit="1" customWidth="1"/>
    <col min="13" max="16384" width="9.125" style="91"/>
  </cols>
  <sheetData>
    <row r="1" spans="1:12">
      <c r="A1" s="87" t="s">
        <v>277</v>
      </c>
      <c r="D1" s="90"/>
    </row>
    <row r="2" spans="1:12">
      <c r="A2" s="87"/>
      <c r="D2" s="90"/>
    </row>
    <row r="3" spans="1:12" ht="17.25" customHeight="1" thickBot="1">
      <c r="A3" s="221" t="s">
        <v>278</v>
      </c>
      <c r="B3" s="221"/>
      <c r="C3" s="221"/>
      <c r="D3" s="221"/>
      <c r="E3" s="221"/>
      <c r="F3" s="221"/>
    </row>
    <row r="4" spans="1:12" s="105" customFormat="1" ht="23.25" thickBot="1">
      <c r="A4" s="95" t="s">
        <v>279</v>
      </c>
      <c r="B4" s="96" t="s">
        <v>280</v>
      </c>
      <c r="C4" s="97" t="s">
        <v>281</v>
      </c>
      <c r="D4" s="98" t="s">
        <v>282</v>
      </c>
      <c r="E4" s="99" t="s">
        <v>283</v>
      </c>
      <c r="F4" s="100" t="s">
        <v>284</v>
      </c>
      <c r="G4" s="101" t="s">
        <v>106</v>
      </c>
      <c r="H4" s="102" t="s">
        <v>285</v>
      </c>
      <c r="I4" s="102" t="s">
        <v>286</v>
      </c>
      <c r="J4" s="103" t="s">
        <v>287</v>
      </c>
      <c r="K4" s="103" t="s">
        <v>288</v>
      </c>
      <c r="L4" s="104" t="s">
        <v>132</v>
      </c>
    </row>
    <row r="5" spans="1:12" s="92" customFormat="1" ht="15" customHeight="1">
      <c r="A5" s="232" t="s">
        <v>289</v>
      </c>
      <c r="B5" s="106" t="s">
        <v>320</v>
      </c>
      <c r="C5" s="107" t="s">
        <v>4</v>
      </c>
      <c r="D5" s="108">
        <f>250000*1.1</f>
        <v>275000</v>
      </c>
      <c r="E5" s="109">
        <v>203000</v>
      </c>
      <c r="F5" s="110"/>
      <c r="G5" s="111" t="s">
        <v>127</v>
      </c>
      <c r="H5" s="112" t="s">
        <v>321</v>
      </c>
      <c r="I5" s="112" t="s">
        <v>110</v>
      </c>
      <c r="J5" s="113">
        <v>1200</v>
      </c>
      <c r="K5" s="113">
        <v>8000</v>
      </c>
      <c r="L5" s="114" t="s">
        <v>134</v>
      </c>
    </row>
    <row r="6" spans="1:12" s="92" customFormat="1" ht="15" customHeight="1">
      <c r="A6" s="233"/>
      <c r="B6" s="115" t="s">
        <v>5</v>
      </c>
      <c r="C6" s="116" t="s">
        <v>6</v>
      </c>
      <c r="D6" s="117">
        <v>212300.00000000003</v>
      </c>
      <c r="E6" s="118">
        <v>157000</v>
      </c>
      <c r="F6" s="119"/>
      <c r="G6" s="120" t="s">
        <v>127</v>
      </c>
      <c r="H6" s="121" t="s">
        <v>321</v>
      </c>
      <c r="I6" s="121" t="s">
        <v>322</v>
      </c>
      <c r="J6" s="122">
        <v>1200</v>
      </c>
      <c r="K6" s="122">
        <v>8000</v>
      </c>
      <c r="L6" s="123">
        <v>150</v>
      </c>
    </row>
    <row r="7" spans="1:12" s="92" customFormat="1" ht="15" customHeight="1" thickBot="1">
      <c r="A7" s="234"/>
      <c r="B7" s="124" t="s">
        <v>7</v>
      </c>
      <c r="C7" s="125" t="s">
        <v>158</v>
      </c>
      <c r="D7" s="126">
        <f>390000*1.1</f>
        <v>429000.00000000006</v>
      </c>
      <c r="E7" s="127">
        <v>316000</v>
      </c>
      <c r="F7" s="128"/>
      <c r="G7" s="129" t="s">
        <v>127</v>
      </c>
      <c r="H7" s="130" t="s">
        <v>129</v>
      </c>
      <c r="I7" s="130" t="s">
        <v>323</v>
      </c>
      <c r="J7" s="131">
        <v>1200</v>
      </c>
      <c r="K7" s="131">
        <v>8000</v>
      </c>
      <c r="L7" s="132" t="s">
        <v>135</v>
      </c>
    </row>
    <row r="8" spans="1:12" s="92" customFormat="1" ht="15" customHeight="1">
      <c r="A8" s="226" t="s">
        <v>105</v>
      </c>
      <c r="B8" s="106" t="s">
        <v>8</v>
      </c>
      <c r="C8" s="107" t="s">
        <v>324</v>
      </c>
      <c r="D8" s="108">
        <v>152900</v>
      </c>
      <c r="E8" s="109">
        <v>114000</v>
      </c>
      <c r="F8" s="110"/>
      <c r="G8" s="111" t="s">
        <v>127</v>
      </c>
      <c r="H8" s="112" t="s">
        <v>321</v>
      </c>
      <c r="I8" s="112" t="s">
        <v>325</v>
      </c>
      <c r="J8" s="113">
        <v>1200</v>
      </c>
      <c r="K8" s="113">
        <v>5000</v>
      </c>
      <c r="L8" s="114">
        <v>150</v>
      </c>
    </row>
    <row r="9" spans="1:12" s="92" customFormat="1" ht="15" customHeight="1" thickBot="1">
      <c r="A9" s="227"/>
      <c r="B9" s="133" t="s">
        <v>274</v>
      </c>
      <c r="C9" s="125" t="s">
        <v>326</v>
      </c>
      <c r="D9" s="126">
        <v>192500.00000000003</v>
      </c>
      <c r="E9" s="127">
        <v>142000</v>
      </c>
      <c r="F9" s="128"/>
      <c r="G9" s="129" t="s">
        <v>127</v>
      </c>
      <c r="H9" s="130" t="s">
        <v>321</v>
      </c>
      <c r="I9" s="130" t="s">
        <v>322</v>
      </c>
      <c r="J9" s="131">
        <v>1200</v>
      </c>
      <c r="K9" s="131">
        <v>5000</v>
      </c>
      <c r="L9" s="132">
        <v>150</v>
      </c>
    </row>
    <row r="10" spans="1:12" s="92" customFormat="1" ht="15" customHeight="1">
      <c r="A10" s="228" t="s">
        <v>327</v>
      </c>
      <c r="B10" s="106" t="s">
        <v>9</v>
      </c>
      <c r="C10" s="107" t="s">
        <v>328</v>
      </c>
      <c r="D10" s="108">
        <f>360000*1.1</f>
        <v>396000.00000000006</v>
      </c>
      <c r="E10" s="109">
        <v>292000</v>
      </c>
      <c r="F10" s="110"/>
      <c r="G10" s="111" t="s">
        <v>127</v>
      </c>
      <c r="H10" s="112" t="s">
        <v>107</v>
      </c>
      <c r="I10" s="112" t="s">
        <v>108</v>
      </c>
      <c r="J10" s="113">
        <v>1200</v>
      </c>
      <c r="K10" s="113">
        <v>25000</v>
      </c>
      <c r="L10" s="114">
        <v>300</v>
      </c>
    </row>
    <row r="11" spans="1:12" s="92" customFormat="1" ht="15" customHeight="1">
      <c r="A11" s="229"/>
      <c r="B11" s="134" t="s">
        <v>140</v>
      </c>
      <c r="C11" s="135" t="s">
        <v>141</v>
      </c>
      <c r="D11" s="136">
        <f>482000*1.1</f>
        <v>530200</v>
      </c>
      <c r="E11" s="137">
        <v>391000</v>
      </c>
      <c r="F11" s="119"/>
      <c r="G11" s="120" t="s">
        <v>127</v>
      </c>
      <c r="H11" s="121" t="s">
        <v>109</v>
      </c>
      <c r="I11" s="121" t="s">
        <v>323</v>
      </c>
      <c r="J11" s="122">
        <v>1200</v>
      </c>
      <c r="K11" s="122">
        <v>50000</v>
      </c>
      <c r="L11" s="123">
        <v>300</v>
      </c>
    </row>
    <row r="12" spans="1:12" s="92" customFormat="1" ht="15" customHeight="1">
      <c r="A12" s="229"/>
      <c r="B12" s="134" t="s">
        <v>142</v>
      </c>
      <c r="C12" s="135" t="s">
        <v>143</v>
      </c>
      <c r="D12" s="136">
        <v>572000</v>
      </c>
      <c r="E12" s="137">
        <v>422000</v>
      </c>
      <c r="F12" s="119"/>
      <c r="G12" s="120" t="s">
        <v>127</v>
      </c>
      <c r="H12" s="121" t="s">
        <v>109</v>
      </c>
      <c r="I12" s="121" t="s">
        <v>323</v>
      </c>
      <c r="J12" s="122">
        <v>1200</v>
      </c>
      <c r="K12" s="122">
        <v>50000</v>
      </c>
      <c r="L12" s="123">
        <v>300</v>
      </c>
    </row>
    <row r="13" spans="1:12" s="92" customFormat="1" ht="15" customHeight="1" thickBot="1">
      <c r="A13" s="230"/>
      <c r="B13" s="124" t="s">
        <v>144</v>
      </c>
      <c r="C13" s="125" t="s">
        <v>145</v>
      </c>
      <c r="D13" s="126">
        <v>726000.00000000012</v>
      </c>
      <c r="E13" s="127">
        <v>535000</v>
      </c>
      <c r="F13" s="128"/>
      <c r="G13" s="129" t="s">
        <v>127</v>
      </c>
      <c r="H13" s="130" t="s">
        <v>109</v>
      </c>
      <c r="I13" s="130" t="s">
        <v>157</v>
      </c>
      <c r="J13" s="131">
        <v>1200</v>
      </c>
      <c r="K13" s="131">
        <v>50000</v>
      </c>
      <c r="L13" s="132">
        <v>300</v>
      </c>
    </row>
    <row r="14" spans="1:12" s="92" customFormat="1" ht="15" customHeight="1">
      <c r="A14" s="220" t="s">
        <v>329</v>
      </c>
      <c r="B14" s="138" t="s">
        <v>146</v>
      </c>
      <c r="C14" s="139" t="s">
        <v>147</v>
      </c>
      <c r="D14" s="140">
        <f>720000*1.1</f>
        <v>792000.00000000012</v>
      </c>
      <c r="E14" s="141">
        <v>583000</v>
      </c>
      <c r="F14" s="142"/>
      <c r="G14" s="143" t="s">
        <v>127</v>
      </c>
      <c r="H14" s="144" t="s">
        <v>330</v>
      </c>
      <c r="I14" s="144" t="s">
        <v>157</v>
      </c>
      <c r="J14" s="145">
        <v>1200</v>
      </c>
      <c r="K14" s="145">
        <v>50000</v>
      </c>
      <c r="L14" s="146" t="s">
        <v>331</v>
      </c>
    </row>
    <row r="15" spans="1:12" s="92" customFormat="1" ht="15" customHeight="1" thickBot="1">
      <c r="A15" s="219"/>
      <c r="B15" s="147" t="s">
        <v>148</v>
      </c>
      <c r="C15" s="125" t="s">
        <v>149</v>
      </c>
      <c r="D15" s="126">
        <f>750000*1.1</f>
        <v>825000.00000000012</v>
      </c>
      <c r="E15" s="127">
        <v>608000</v>
      </c>
      <c r="F15" s="148"/>
      <c r="G15" s="129" t="s">
        <v>127</v>
      </c>
      <c r="H15" s="130" t="s">
        <v>330</v>
      </c>
      <c r="I15" s="130" t="s">
        <v>157</v>
      </c>
      <c r="J15" s="131">
        <v>1200</v>
      </c>
      <c r="K15" s="131">
        <v>50000</v>
      </c>
      <c r="L15" s="132" t="s">
        <v>331</v>
      </c>
    </row>
    <row r="16" spans="1:12" ht="15" customHeight="1">
      <c r="A16" s="231" t="s">
        <v>332</v>
      </c>
      <c r="B16" s="149" t="s">
        <v>103</v>
      </c>
      <c r="C16" s="150" t="s">
        <v>104</v>
      </c>
      <c r="D16" s="136">
        <v>424600.00000000006</v>
      </c>
      <c r="E16" s="137">
        <v>313000</v>
      </c>
      <c r="F16" s="119"/>
      <c r="G16" s="120" t="s">
        <v>127</v>
      </c>
      <c r="H16" s="121" t="s">
        <v>333</v>
      </c>
      <c r="I16" s="121" t="s">
        <v>323</v>
      </c>
      <c r="J16" s="122">
        <v>2400</v>
      </c>
      <c r="K16" s="122">
        <v>20000</v>
      </c>
      <c r="L16" s="123" t="s">
        <v>134</v>
      </c>
    </row>
    <row r="17" spans="1:12" s="92" customFormat="1" ht="15" customHeight="1" thickBot="1">
      <c r="A17" s="231"/>
      <c r="B17" s="151" t="s">
        <v>334</v>
      </c>
      <c r="C17" s="152" t="s">
        <v>335</v>
      </c>
      <c r="D17" s="117">
        <v>599500</v>
      </c>
      <c r="E17" s="118">
        <v>442000</v>
      </c>
      <c r="F17" s="153"/>
      <c r="G17" s="154" t="s">
        <v>127</v>
      </c>
      <c r="H17" s="155" t="s">
        <v>336</v>
      </c>
      <c r="I17" s="155" t="s">
        <v>157</v>
      </c>
      <c r="J17" s="156">
        <v>3600</v>
      </c>
      <c r="K17" s="156">
        <v>30000</v>
      </c>
      <c r="L17" s="157" t="s">
        <v>134</v>
      </c>
    </row>
    <row r="18" spans="1:12" s="92" customFormat="1" ht="15" customHeight="1" thickBot="1">
      <c r="A18" s="158" t="s">
        <v>337</v>
      </c>
      <c r="B18" s="159" t="s">
        <v>137</v>
      </c>
      <c r="C18" s="160" t="s">
        <v>138</v>
      </c>
      <c r="D18" s="161">
        <v>1342000</v>
      </c>
      <c r="E18" s="162">
        <v>987000</v>
      </c>
      <c r="F18" s="163"/>
      <c r="G18" s="159" t="s">
        <v>127</v>
      </c>
      <c r="H18" s="164" t="s">
        <v>111</v>
      </c>
      <c r="I18" s="164" t="s">
        <v>139</v>
      </c>
      <c r="J18" s="165">
        <v>3600</v>
      </c>
      <c r="K18" s="165">
        <v>40000</v>
      </c>
      <c r="L18" s="166" t="s">
        <v>136</v>
      </c>
    </row>
    <row r="19" spans="1:12" s="92" customFormat="1" ht="15" customHeight="1">
      <c r="A19" s="218" t="s">
        <v>338</v>
      </c>
      <c r="B19" s="167" t="s">
        <v>275</v>
      </c>
      <c r="C19" s="107" t="s">
        <v>339</v>
      </c>
      <c r="D19" s="108">
        <f>187000*1.1</f>
        <v>205700.00000000003</v>
      </c>
      <c r="E19" s="109">
        <v>152000</v>
      </c>
      <c r="F19" s="110"/>
      <c r="G19" s="111" t="s">
        <v>127</v>
      </c>
      <c r="H19" s="112" t="s">
        <v>333</v>
      </c>
      <c r="I19" s="112" t="s">
        <v>322</v>
      </c>
      <c r="J19" s="113">
        <v>2400</v>
      </c>
      <c r="K19" s="113">
        <v>15000</v>
      </c>
      <c r="L19" s="114">
        <v>150</v>
      </c>
    </row>
    <row r="20" spans="1:12" s="92" customFormat="1" ht="15" customHeight="1">
      <c r="A20" s="220"/>
      <c r="B20" s="168" t="s">
        <v>276</v>
      </c>
      <c r="C20" s="116" t="s">
        <v>340</v>
      </c>
      <c r="D20" s="117">
        <v>286000</v>
      </c>
      <c r="E20" s="118">
        <v>212000</v>
      </c>
      <c r="F20" s="119"/>
      <c r="G20" s="120" t="s">
        <v>127</v>
      </c>
      <c r="H20" s="121" t="s">
        <v>333</v>
      </c>
      <c r="I20" s="121" t="s">
        <v>341</v>
      </c>
      <c r="J20" s="122">
        <v>2400</v>
      </c>
      <c r="K20" s="122">
        <v>15000</v>
      </c>
      <c r="L20" s="123">
        <v>150</v>
      </c>
    </row>
    <row r="21" spans="1:12" s="92" customFormat="1" ht="15" customHeight="1" thickBot="1">
      <c r="A21" s="219"/>
      <c r="B21" s="147" t="s">
        <v>160</v>
      </c>
      <c r="C21" s="125" t="s">
        <v>342</v>
      </c>
      <c r="D21" s="126">
        <f>306000*1.1</f>
        <v>336600</v>
      </c>
      <c r="E21" s="127">
        <v>248000</v>
      </c>
      <c r="F21" s="128"/>
      <c r="G21" s="129" t="s">
        <v>343</v>
      </c>
      <c r="H21" s="130" t="s">
        <v>291</v>
      </c>
      <c r="I21" s="130" t="s">
        <v>290</v>
      </c>
      <c r="J21" s="131">
        <v>3600</v>
      </c>
      <c r="K21" s="131">
        <v>30000</v>
      </c>
      <c r="L21" s="132"/>
    </row>
    <row r="22" spans="1:12" s="92" customFormat="1" ht="15" customHeight="1">
      <c r="A22" s="220" t="s">
        <v>159</v>
      </c>
      <c r="B22" s="138" t="s">
        <v>152</v>
      </c>
      <c r="C22" s="139" t="s">
        <v>153</v>
      </c>
      <c r="D22" s="140">
        <v>704000</v>
      </c>
      <c r="E22" s="141">
        <v>519000</v>
      </c>
      <c r="F22" s="142"/>
      <c r="G22" s="143" t="s">
        <v>127</v>
      </c>
      <c r="H22" s="144" t="s">
        <v>156</v>
      </c>
      <c r="I22" s="144" t="s">
        <v>112</v>
      </c>
      <c r="J22" s="145">
        <v>3600</v>
      </c>
      <c r="K22" s="145">
        <v>40000</v>
      </c>
      <c r="L22" s="146">
        <v>300</v>
      </c>
    </row>
    <row r="23" spans="1:12" s="92" customFormat="1" ht="15" customHeight="1">
      <c r="A23" s="220"/>
      <c r="B23" s="169" t="s">
        <v>150</v>
      </c>
      <c r="C23" s="135" t="s">
        <v>154</v>
      </c>
      <c r="D23" s="136">
        <v>847000.00000000012</v>
      </c>
      <c r="E23" s="137">
        <v>623000</v>
      </c>
      <c r="F23" s="119"/>
      <c r="G23" s="120" t="s">
        <v>127</v>
      </c>
      <c r="H23" s="121" t="s">
        <v>111</v>
      </c>
      <c r="I23" s="121" t="s">
        <v>112</v>
      </c>
      <c r="J23" s="122">
        <v>3600</v>
      </c>
      <c r="K23" s="122">
        <v>40000</v>
      </c>
      <c r="L23" s="123">
        <v>300</v>
      </c>
    </row>
    <row r="24" spans="1:12" s="92" customFormat="1" ht="15" customHeight="1" thickBot="1">
      <c r="A24" s="219"/>
      <c r="B24" s="147" t="s">
        <v>151</v>
      </c>
      <c r="C24" s="125" t="s">
        <v>155</v>
      </c>
      <c r="D24" s="126">
        <v>935000.00000000012</v>
      </c>
      <c r="E24" s="127">
        <v>688000</v>
      </c>
      <c r="F24" s="128"/>
      <c r="G24" s="129" t="s">
        <v>127</v>
      </c>
      <c r="H24" s="130" t="s">
        <v>111</v>
      </c>
      <c r="I24" s="130" t="s">
        <v>112</v>
      </c>
      <c r="J24" s="131">
        <v>3600</v>
      </c>
      <c r="K24" s="131">
        <v>40000</v>
      </c>
      <c r="L24" s="132">
        <v>300</v>
      </c>
    </row>
    <row r="25" spans="1:12" ht="15" customHeight="1">
      <c r="A25" s="235" t="s">
        <v>292</v>
      </c>
      <c r="B25" s="170" t="s">
        <v>293</v>
      </c>
      <c r="C25" s="171" t="s">
        <v>161</v>
      </c>
      <c r="D25" s="172">
        <v>921292.9</v>
      </c>
      <c r="E25" s="173">
        <v>678000</v>
      </c>
      <c r="F25" s="174"/>
      <c r="G25" s="111" t="s">
        <v>127</v>
      </c>
      <c r="H25" s="112" t="s">
        <v>113</v>
      </c>
      <c r="I25" s="112" t="s">
        <v>114</v>
      </c>
      <c r="J25" s="113">
        <v>1200</v>
      </c>
      <c r="K25" s="113">
        <v>100000</v>
      </c>
      <c r="L25" s="114">
        <v>600</v>
      </c>
    </row>
    <row r="26" spans="1:12" ht="15" customHeight="1">
      <c r="A26" s="231"/>
      <c r="B26" s="175" t="s">
        <v>294</v>
      </c>
      <c r="C26" s="176" t="s">
        <v>162</v>
      </c>
      <c r="D26" s="177">
        <v>1188691.9000000001</v>
      </c>
      <c r="E26" s="178">
        <v>875000</v>
      </c>
      <c r="F26" s="179"/>
      <c r="G26" s="120" t="s">
        <v>127</v>
      </c>
      <c r="H26" s="121" t="s">
        <v>113</v>
      </c>
      <c r="I26" s="121" t="s">
        <v>115</v>
      </c>
      <c r="J26" s="122">
        <v>1200</v>
      </c>
      <c r="K26" s="122">
        <v>100000</v>
      </c>
      <c r="L26" s="123">
        <v>600</v>
      </c>
    </row>
    <row r="27" spans="1:12" ht="15" customHeight="1">
      <c r="A27" s="231"/>
      <c r="B27" s="175" t="s">
        <v>295</v>
      </c>
      <c r="C27" s="176" t="s">
        <v>163</v>
      </c>
      <c r="D27" s="177">
        <v>1472931.9000000001</v>
      </c>
      <c r="E27" s="178">
        <v>1084000</v>
      </c>
      <c r="F27" s="179"/>
      <c r="G27" s="120" t="s">
        <v>127</v>
      </c>
      <c r="H27" s="121" t="s">
        <v>113</v>
      </c>
      <c r="I27" s="121" t="s">
        <v>115</v>
      </c>
      <c r="J27" s="122">
        <v>1200</v>
      </c>
      <c r="K27" s="122">
        <v>100000</v>
      </c>
      <c r="L27" s="123">
        <v>600</v>
      </c>
    </row>
    <row r="28" spans="1:12" ht="15" customHeight="1">
      <c r="A28" s="231"/>
      <c r="B28" s="175" t="s">
        <v>296</v>
      </c>
      <c r="C28" s="176" t="s">
        <v>164</v>
      </c>
      <c r="D28" s="177">
        <v>1966567.9000000001</v>
      </c>
      <c r="E28" s="178">
        <v>1447000</v>
      </c>
      <c r="F28" s="179"/>
      <c r="G28" s="120" t="s">
        <v>127</v>
      </c>
      <c r="H28" s="121" t="s">
        <v>113</v>
      </c>
      <c r="I28" s="121" t="s">
        <v>115</v>
      </c>
      <c r="J28" s="122">
        <v>1200</v>
      </c>
      <c r="K28" s="122">
        <v>100000</v>
      </c>
      <c r="L28" s="123">
        <v>1100</v>
      </c>
    </row>
    <row r="29" spans="1:12" ht="15" customHeight="1">
      <c r="A29" s="231"/>
      <c r="B29" s="169" t="s">
        <v>93</v>
      </c>
      <c r="C29" s="135" t="s">
        <v>87</v>
      </c>
      <c r="D29" s="136">
        <v>1705000.0000000002</v>
      </c>
      <c r="E29" s="137">
        <v>1254000</v>
      </c>
      <c r="F29" s="119"/>
      <c r="G29" s="120" t="s">
        <v>127</v>
      </c>
      <c r="H29" s="121" t="s">
        <v>130</v>
      </c>
      <c r="I29" s="121" t="s">
        <v>131</v>
      </c>
      <c r="J29" s="122">
        <v>1200</v>
      </c>
      <c r="K29" s="122">
        <v>175000</v>
      </c>
      <c r="L29" s="123">
        <v>600</v>
      </c>
    </row>
    <row r="30" spans="1:12" ht="15" customHeight="1">
      <c r="A30" s="231"/>
      <c r="B30" s="169" t="s">
        <v>94</v>
      </c>
      <c r="C30" s="135" t="s">
        <v>88</v>
      </c>
      <c r="D30" s="136">
        <v>1936000.0000000002</v>
      </c>
      <c r="E30" s="137">
        <v>1424000</v>
      </c>
      <c r="F30" s="119"/>
      <c r="G30" s="120" t="s">
        <v>127</v>
      </c>
      <c r="H30" s="121" t="s">
        <v>130</v>
      </c>
      <c r="I30" s="121" t="s">
        <v>131</v>
      </c>
      <c r="J30" s="122">
        <v>1200</v>
      </c>
      <c r="K30" s="122">
        <v>175000</v>
      </c>
      <c r="L30" s="123">
        <v>600</v>
      </c>
    </row>
    <row r="31" spans="1:12" ht="15" customHeight="1">
      <c r="A31" s="231"/>
      <c r="B31" s="169" t="s">
        <v>95</v>
      </c>
      <c r="C31" s="135" t="s">
        <v>89</v>
      </c>
      <c r="D31" s="136">
        <v>2167000</v>
      </c>
      <c r="E31" s="137">
        <v>1593000</v>
      </c>
      <c r="F31" s="119"/>
      <c r="G31" s="120" t="s">
        <v>127</v>
      </c>
      <c r="H31" s="121" t="s">
        <v>297</v>
      </c>
      <c r="I31" s="121" t="s">
        <v>131</v>
      </c>
      <c r="J31" s="122">
        <v>1200</v>
      </c>
      <c r="K31" s="122">
        <v>225000</v>
      </c>
      <c r="L31" s="123">
        <v>600</v>
      </c>
    </row>
    <row r="32" spans="1:12" ht="15" customHeight="1">
      <c r="A32" s="231"/>
      <c r="B32" s="169" t="s">
        <v>96</v>
      </c>
      <c r="C32" s="135" t="s">
        <v>90</v>
      </c>
      <c r="D32" s="136">
        <v>2596000</v>
      </c>
      <c r="E32" s="137">
        <v>1909000</v>
      </c>
      <c r="F32" s="119"/>
      <c r="G32" s="120" t="s">
        <v>127</v>
      </c>
      <c r="H32" s="121" t="s">
        <v>297</v>
      </c>
      <c r="I32" s="121" t="s">
        <v>131</v>
      </c>
      <c r="J32" s="122">
        <v>1200</v>
      </c>
      <c r="K32" s="122">
        <v>225000</v>
      </c>
      <c r="L32" s="123">
        <v>600</v>
      </c>
    </row>
    <row r="33" spans="1:12" ht="15" customHeight="1">
      <c r="A33" s="231"/>
      <c r="B33" s="169" t="s">
        <v>298</v>
      </c>
      <c r="C33" s="135" t="s">
        <v>299</v>
      </c>
      <c r="D33" s="136">
        <f>2850000*1.1</f>
        <v>3135000.0000000005</v>
      </c>
      <c r="E33" s="137">
        <v>2305000</v>
      </c>
      <c r="F33" s="119"/>
      <c r="G33" s="120" t="s">
        <v>127</v>
      </c>
      <c r="H33" s="121" t="s">
        <v>297</v>
      </c>
      <c r="I33" s="121" t="s">
        <v>131</v>
      </c>
      <c r="J33" s="122">
        <v>1200</v>
      </c>
      <c r="K33" s="122">
        <v>225000</v>
      </c>
      <c r="L33" s="123">
        <v>600</v>
      </c>
    </row>
    <row r="34" spans="1:12" ht="15" customHeight="1">
      <c r="A34" s="231"/>
      <c r="B34" s="169" t="s">
        <v>97</v>
      </c>
      <c r="C34" s="135" t="s">
        <v>91</v>
      </c>
      <c r="D34" s="136">
        <v>2871000</v>
      </c>
      <c r="E34" s="137">
        <v>2111000</v>
      </c>
      <c r="F34" s="119"/>
      <c r="G34" s="120" t="s">
        <v>127</v>
      </c>
      <c r="H34" s="121" t="s">
        <v>300</v>
      </c>
      <c r="I34" s="121" t="s">
        <v>131</v>
      </c>
      <c r="J34" s="122">
        <v>1200</v>
      </c>
      <c r="K34" s="122">
        <v>275000</v>
      </c>
      <c r="L34" s="123">
        <v>600</v>
      </c>
    </row>
    <row r="35" spans="1:12" ht="15" customHeight="1">
      <c r="A35" s="231"/>
      <c r="B35" s="169" t="s">
        <v>98</v>
      </c>
      <c r="C35" s="135" t="s">
        <v>92</v>
      </c>
      <c r="D35" s="136">
        <v>3586000.0000000005</v>
      </c>
      <c r="E35" s="137">
        <v>2637000</v>
      </c>
      <c r="F35" s="119"/>
      <c r="G35" s="120" t="s">
        <v>127</v>
      </c>
      <c r="H35" s="121" t="s">
        <v>300</v>
      </c>
      <c r="I35" s="121" t="s">
        <v>131</v>
      </c>
      <c r="J35" s="122">
        <v>1200</v>
      </c>
      <c r="K35" s="122">
        <v>275000</v>
      </c>
      <c r="L35" s="123">
        <v>600</v>
      </c>
    </row>
    <row r="36" spans="1:12" ht="15" customHeight="1">
      <c r="A36" s="231"/>
      <c r="B36" s="175" t="s">
        <v>10</v>
      </c>
      <c r="C36" s="176" t="s">
        <v>11</v>
      </c>
      <c r="D36" s="177">
        <v>1135761</v>
      </c>
      <c r="E36" s="178">
        <v>835000</v>
      </c>
      <c r="F36" s="179"/>
      <c r="G36" s="120" t="s">
        <v>128</v>
      </c>
      <c r="H36" s="121" t="s">
        <v>117</v>
      </c>
      <c r="I36" s="121" t="s">
        <v>118</v>
      </c>
      <c r="J36" s="122">
        <v>1200</v>
      </c>
      <c r="K36" s="122">
        <v>50000</v>
      </c>
      <c r="L36" s="123">
        <v>350</v>
      </c>
    </row>
    <row r="37" spans="1:12" ht="15" customHeight="1">
      <c r="A37" s="231"/>
      <c r="B37" s="175" t="s">
        <v>12</v>
      </c>
      <c r="C37" s="176" t="s">
        <v>13</v>
      </c>
      <c r="D37" s="177">
        <v>1275769</v>
      </c>
      <c r="E37" s="178">
        <v>939000</v>
      </c>
      <c r="F37" s="179"/>
      <c r="G37" s="120" t="s">
        <v>128</v>
      </c>
      <c r="H37" s="121" t="s">
        <v>107</v>
      </c>
      <c r="I37" s="121" t="s">
        <v>119</v>
      </c>
      <c r="J37" s="122">
        <v>1200</v>
      </c>
      <c r="K37" s="122">
        <v>55000</v>
      </c>
      <c r="L37" s="123">
        <v>350</v>
      </c>
    </row>
    <row r="38" spans="1:12" ht="15" customHeight="1">
      <c r="A38" s="231"/>
      <c r="B38" s="175" t="s">
        <v>14</v>
      </c>
      <c r="C38" s="176" t="s">
        <v>15</v>
      </c>
      <c r="D38" s="177">
        <v>1538867.0000000002</v>
      </c>
      <c r="E38" s="178">
        <v>1132000</v>
      </c>
      <c r="F38" s="179"/>
      <c r="G38" s="120" t="s">
        <v>128</v>
      </c>
      <c r="H38" s="121" t="s">
        <v>120</v>
      </c>
      <c r="I38" s="121" t="s">
        <v>121</v>
      </c>
      <c r="J38" s="122">
        <v>1200</v>
      </c>
      <c r="K38" s="122">
        <v>65000</v>
      </c>
      <c r="L38" s="123">
        <v>350</v>
      </c>
    </row>
    <row r="39" spans="1:12" ht="15" customHeight="1">
      <c r="A39" s="231"/>
      <c r="B39" s="175" t="s">
        <v>16</v>
      </c>
      <c r="C39" s="176" t="s">
        <v>17</v>
      </c>
      <c r="D39" s="177">
        <v>2118567</v>
      </c>
      <c r="E39" s="178">
        <v>1558000</v>
      </c>
      <c r="F39" s="179"/>
      <c r="G39" s="120" t="s">
        <v>128</v>
      </c>
      <c r="H39" s="121" t="s">
        <v>120</v>
      </c>
      <c r="I39" s="121" t="s">
        <v>122</v>
      </c>
      <c r="J39" s="122">
        <v>1200</v>
      </c>
      <c r="K39" s="122">
        <v>65000</v>
      </c>
      <c r="L39" s="123">
        <v>350</v>
      </c>
    </row>
    <row r="40" spans="1:12" ht="15" customHeight="1">
      <c r="A40" s="231"/>
      <c r="B40" s="175" t="s">
        <v>18</v>
      </c>
      <c r="C40" s="176" t="s">
        <v>19</v>
      </c>
      <c r="D40" s="177">
        <v>2767699</v>
      </c>
      <c r="E40" s="178">
        <v>2035000</v>
      </c>
      <c r="F40" s="179"/>
      <c r="G40" s="120" t="s">
        <v>128</v>
      </c>
      <c r="H40" s="121" t="s">
        <v>120</v>
      </c>
      <c r="I40" s="121" t="s">
        <v>122</v>
      </c>
      <c r="J40" s="122">
        <v>1200</v>
      </c>
      <c r="K40" s="122">
        <v>65000</v>
      </c>
      <c r="L40" s="123">
        <v>850</v>
      </c>
    </row>
    <row r="41" spans="1:12" ht="15" customHeight="1">
      <c r="A41" s="231"/>
      <c r="B41" s="175" t="s">
        <v>20</v>
      </c>
      <c r="C41" s="176" t="s">
        <v>21</v>
      </c>
      <c r="D41" s="177">
        <v>3180848.0000000005</v>
      </c>
      <c r="E41" s="178">
        <v>2339000</v>
      </c>
      <c r="F41" s="179"/>
      <c r="G41" s="120" t="s">
        <v>128</v>
      </c>
      <c r="H41" s="121" t="s">
        <v>120</v>
      </c>
      <c r="I41" s="121" t="s">
        <v>123</v>
      </c>
      <c r="J41" s="122">
        <v>1200</v>
      </c>
      <c r="K41" s="122">
        <v>65000</v>
      </c>
      <c r="L41" s="123">
        <v>850</v>
      </c>
    </row>
    <row r="42" spans="1:12" ht="15" customHeight="1">
      <c r="A42" s="231"/>
      <c r="B42" s="175" t="s">
        <v>22</v>
      </c>
      <c r="C42" s="176" t="s">
        <v>23</v>
      </c>
      <c r="D42" s="177">
        <v>4135186.0000000005</v>
      </c>
      <c r="E42" s="178">
        <v>3041000</v>
      </c>
      <c r="F42" s="179"/>
      <c r="G42" s="120" t="s">
        <v>128</v>
      </c>
      <c r="H42" s="121" t="s">
        <v>113</v>
      </c>
      <c r="I42" s="121" t="s">
        <v>123</v>
      </c>
      <c r="J42" s="122">
        <v>1200</v>
      </c>
      <c r="K42" s="122">
        <v>300000</v>
      </c>
      <c r="L42" s="123">
        <v>1100</v>
      </c>
    </row>
    <row r="43" spans="1:12" ht="15" customHeight="1">
      <c r="A43" s="231"/>
      <c r="B43" s="175" t="s">
        <v>24</v>
      </c>
      <c r="C43" s="176" t="s">
        <v>25</v>
      </c>
      <c r="D43" s="177">
        <v>4690356</v>
      </c>
      <c r="E43" s="178">
        <v>3449000</v>
      </c>
      <c r="F43" s="179"/>
      <c r="G43" s="120" t="s">
        <v>128</v>
      </c>
      <c r="H43" s="121" t="s">
        <v>113</v>
      </c>
      <c r="I43" s="121" t="s">
        <v>123</v>
      </c>
      <c r="J43" s="122">
        <v>1200</v>
      </c>
      <c r="K43" s="122">
        <v>300000</v>
      </c>
      <c r="L43" s="123">
        <v>1100</v>
      </c>
    </row>
    <row r="44" spans="1:12" ht="15" customHeight="1">
      <c r="A44" s="231"/>
      <c r="B44" s="175" t="s">
        <v>26</v>
      </c>
      <c r="C44" s="176" t="s">
        <v>27</v>
      </c>
      <c r="D44" s="177">
        <v>7347087.0000000009</v>
      </c>
      <c r="E44" s="178">
        <v>5401000</v>
      </c>
      <c r="F44" s="179"/>
      <c r="G44" s="120" t="s">
        <v>128</v>
      </c>
      <c r="H44" s="121" t="s">
        <v>116</v>
      </c>
      <c r="I44" s="121" t="s">
        <v>123</v>
      </c>
      <c r="J44" s="122">
        <v>1200</v>
      </c>
      <c r="K44" s="122">
        <v>300000</v>
      </c>
      <c r="L44" s="123">
        <v>1100</v>
      </c>
    </row>
    <row r="45" spans="1:12" s="185" customFormat="1" ht="15" customHeight="1">
      <c r="A45" s="231"/>
      <c r="B45" s="180" t="s">
        <v>28</v>
      </c>
      <c r="C45" s="181" t="s">
        <v>29</v>
      </c>
      <c r="D45" s="182">
        <v>8000597.0000000009</v>
      </c>
      <c r="E45" s="183">
        <v>5881000</v>
      </c>
      <c r="F45" s="184"/>
      <c r="G45" s="154" t="s">
        <v>128</v>
      </c>
      <c r="H45" s="155" t="s">
        <v>116</v>
      </c>
      <c r="I45" s="155" t="s">
        <v>123</v>
      </c>
      <c r="J45" s="156">
        <v>1200</v>
      </c>
      <c r="K45" s="156">
        <v>300000</v>
      </c>
      <c r="L45" s="157">
        <v>1100</v>
      </c>
    </row>
    <row r="46" spans="1:12" s="92" customFormat="1" ht="15" customHeight="1">
      <c r="A46" s="231"/>
      <c r="B46" s="120" t="s">
        <v>172</v>
      </c>
      <c r="C46" s="135" t="s">
        <v>170</v>
      </c>
      <c r="D46" s="136">
        <v>3298900.0000000005</v>
      </c>
      <c r="E46" s="137">
        <v>2426000</v>
      </c>
      <c r="F46" s="119"/>
      <c r="G46" s="120" t="s">
        <v>128</v>
      </c>
      <c r="H46" s="121" t="s">
        <v>113</v>
      </c>
      <c r="I46" s="121" t="s">
        <v>131</v>
      </c>
      <c r="J46" s="122">
        <v>1200</v>
      </c>
      <c r="K46" s="122">
        <v>100000</v>
      </c>
      <c r="L46" s="123">
        <v>600</v>
      </c>
    </row>
    <row r="47" spans="1:12" s="186" customFormat="1" ht="15" customHeight="1" thickBot="1">
      <c r="A47" s="236"/>
      <c r="B47" s="129" t="s">
        <v>173</v>
      </c>
      <c r="C47" s="125" t="s">
        <v>171</v>
      </c>
      <c r="D47" s="126">
        <v>4021600.0000000005</v>
      </c>
      <c r="E47" s="127">
        <v>2957000</v>
      </c>
      <c r="F47" s="128"/>
      <c r="G47" s="129" t="s">
        <v>128</v>
      </c>
      <c r="H47" s="130" t="s">
        <v>113</v>
      </c>
      <c r="I47" s="130" t="s">
        <v>178</v>
      </c>
      <c r="J47" s="131">
        <v>1200</v>
      </c>
      <c r="K47" s="131">
        <v>100000</v>
      </c>
      <c r="L47" s="132">
        <v>600</v>
      </c>
    </row>
    <row r="48" spans="1:12" ht="15" customHeight="1">
      <c r="A48" s="222" t="s">
        <v>301</v>
      </c>
      <c r="B48" s="169" t="s">
        <v>101</v>
      </c>
      <c r="C48" s="135" t="s">
        <v>99</v>
      </c>
      <c r="D48" s="136">
        <v>1432200</v>
      </c>
      <c r="E48" s="137">
        <v>1053000</v>
      </c>
      <c r="F48" s="119"/>
      <c r="G48" s="120" t="s">
        <v>127</v>
      </c>
      <c r="H48" s="121" t="s">
        <v>302</v>
      </c>
      <c r="I48" s="121" t="s">
        <v>303</v>
      </c>
      <c r="J48" s="122">
        <v>3600</v>
      </c>
      <c r="K48" s="122">
        <v>75000</v>
      </c>
      <c r="L48" s="123">
        <v>600</v>
      </c>
    </row>
    <row r="49" spans="1:12" ht="15" customHeight="1">
      <c r="A49" s="223"/>
      <c r="B49" s="169" t="s">
        <v>102</v>
      </c>
      <c r="C49" s="135" t="s">
        <v>100</v>
      </c>
      <c r="D49" s="136">
        <v>1855700.0000000002</v>
      </c>
      <c r="E49" s="137">
        <v>1364000</v>
      </c>
      <c r="F49" s="119"/>
      <c r="G49" s="120" t="s">
        <v>127</v>
      </c>
      <c r="H49" s="121" t="s">
        <v>302</v>
      </c>
      <c r="I49" s="121" t="s">
        <v>303</v>
      </c>
      <c r="J49" s="122">
        <v>3600</v>
      </c>
      <c r="K49" s="122">
        <v>75000</v>
      </c>
      <c r="L49" s="123">
        <v>600</v>
      </c>
    </row>
    <row r="50" spans="1:12" ht="15" customHeight="1">
      <c r="A50" s="223"/>
      <c r="B50" s="169" t="s">
        <v>304</v>
      </c>
      <c r="C50" s="135" t="s">
        <v>305</v>
      </c>
      <c r="D50" s="136">
        <v>2432100</v>
      </c>
      <c r="E50" s="137">
        <v>1789000</v>
      </c>
      <c r="F50" s="119"/>
      <c r="G50" s="120" t="s">
        <v>127</v>
      </c>
      <c r="H50" s="121" t="s">
        <v>302</v>
      </c>
      <c r="I50" s="121" t="s">
        <v>303</v>
      </c>
      <c r="J50" s="122">
        <v>3600</v>
      </c>
      <c r="K50" s="122">
        <v>75000</v>
      </c>
      <c r="L50" s="123">
        <v>1100</v>
      </c>
    </row>
    <row r="51" spans="1:12" ht="15" customHeight="1">
      <c r="A51" s="223"/>
      <c r="B51" s="175" t="s">
        <v>38</v>
      </c>
      <c r="C51" s="176" t="s">
        <v>39</v>
      </c>
      <c r="D51" s="177">
        <v>2327226</v>
      </c>
      <c r="E51" s="178">
        <v>1712000</v>
      </c>
      <c r="F51" s="179"/>
      <c r="G51" s="120" t="s">
        <v>127</v>
      </c>
      <c r="H51" s="121" t="s">
        <v>120</v>
      </c>
      <c r="I51" s="121" t="s">
        <v>124</v>
      </c>
      <c r="J51" s="122">
        <v>3600</v>
      </c>
      <c r="K51" s="122">
        <v>100000</v>
      </c>
      <c r="L51" s="123">
        <v>600</v>
      </c>
    </row>
    <row r="52" spans="1:12" ht="15" customHeight="1">
      <c r="A52" s="223"/>
      <c r="B52" s="175" t="s">
        <v>36</v>
      </c>
      <c r="C52" s="176" t="s">
        <v>37</v>
      </c>
      <c r="D52" s="177">
        <v>2664024</v>
      </c>
      <c r="E52" s="178">
        <v>1960000</v>
      </c>
      <c r="F52" s="179"/>
      <c r="G52" s="120" t="s">
        <v>127</v>
      </c>
      <c r="H52" s="121" t="s">
        <v>120</v>
      </c>
      <c r="I52" s="121" t="s">
        <v>124</v>
      </c>
      <c r="J52" s="122">
        <v>3600</v>
      </c>
      <c r="K52" s="122">
        <v>100000</v>
      </c>
      <c r="L52" s="123">
        <v>600</v>
      </c>
    </row>
    <row r="53" spans="1:12" ht="15" customHeight="1">
      <c r="A53" s="223"/>
      <c r="B53" s="175" t="s">
        <v>34</v>
      </c>
      <c r="C53" s="176" t="s">
        <v>35</v>
      </c>
      <c r="D53" s="177">
        <v>3259300.0000000005</v>
      </c>
      <c r="E53" s="178">
        <v>2396000</v>
      </c>
      <c r="F53" s="179"/>
      <c r="G53" s="120" t="s">
        <v>127</v>
      </c>
      <c r="H53" s="121" t="s">
        <v>306</v>
      </c>
      <c r="I53" s="121" t="s">
        <v>124</v>
      </c>
      <c r="J53" s="122">
        <v>3600</v>
      </c>
      <c r="K53" s="122">
        <v>120000</v>
      </c>
      <c r="L53" s="123">
        <v>600</v>
      </c>
    </row>
    <row r="54" spans="1:12" ht="15" customHeight="1">
      <c r="A54" s="223"/>
      <c r="B54" s="175" t="s">
        <v>32</v>
      </c>
      <c r="C54" s="176" t="s">
        <v>33</v>
      </c>
      <c r="D54" s="177">
        <v>3824370.0000000005</v>
      </c>
      <c r="E54" s="178">
        <v>2812000</v>
      </c>
      <c r="F54" s="179"/>
      <c r="G54" s="120" t="s">
        <v>127</v>
      </c>
      <c r="H54" s="121" t="s">
        <v>306</v>
      </c>
      <c r="I54" s="121" t="s">
        <v>124</v>
      </c>
      <c r="J54" s="122">
        <v>3600</v>
      </c>
      <c r="K54" s="122">
        <v>120000</v>
      </c>
      <c r="L54" s="123">
        <v>600</v>
      </c>
    </row>
    <row r="55" spans="1:12" ht="15" customHeight="1">
      <c r="A55" s="223"/>
      <c r="B55" s="175" t="s">
        <v>30</v>
      </c>
      <c r="C55" s="176" t="s">
        <v>31</v>
      </c>
      <c r="D55" s="177">
        <v>5940000.0000000009</v>
      </c>
      <c r="E55" s="178">
        <v>4366000</v>
      </c>
      <c r="F55" s="179"/>
      <c r="G55" s="120" t="s">
        <v>127</v>
      </c>
      <c r="H55" s="121" t="s">
        <v>306</v>
      </c>
      <c r="I55" s="121" t="s">
        <v>303</v>
      </c>
      <c r="J55" s="122">
        <v>3600</v>
      </c>
      <c r="K55" s="122">
        <v>120000</v>
      </c>
      <c r="L55" s="123">
        <v>1600</v>
      </c>
    </row>
    <row r="56" spans="1:12" ht="15" customHeight="1">
      <c r="A56" s="223"/>
      <c r="B56" s="175" t="s">
        <v>40</v>
      </c>
      <c r="C56" s="176" t="s">
        <v>41</v>
      </c>
      <c r="D56" s="177">
        <v>2530000</v>
      </c>
      <c r="E56" s="178">
        <v>1861000</v>
      </c>
      <c r="F56" s="179"/>
      <c r="G56" s="120" t="s">
        <v>128</v>
      </c>
      <c r="H56" s="121" t="s">
        <v>125</v>
      </c>
      <c r="I56" s="121" t="s">
        <v>307</v>
      </c>
      <c r="J56" s="122">
        <v>3600</v>
      </c>
      <c r="K56" s="122">
        <v>75000</v>
      </c>
      <c r="L56" s="123">
        <v>350</v>
      </c>
    </row>
    <row r="57" spans="1:12" ht="15" customHeight="1">
      <c r="A57" s="223"/>
      <c r="B57" s="175" t="s">
        <v>42</v>
      </c>
      <c r="C57" s="176" t="s">
        <v>43</v>
      </c>
      <c r="D57" s="177">
        <v>2858900</v>
      </c>
      <c r="E57" s="178">
        <v>2103000</v>
      </c>
      <c r="F57" s="179"/>
      <c r="G57" s="120" t="s">
        <v>128</v>
      </c>
      <c r="H57" s="121" t="s">
        <v>125</v>
      </c>
      <c r="I57" s="121" t="s">
        <v>307</v>
      </c>
      <c r="J57" s="122">
        <v>3600</v>
      </c>
      <c r="K57" s="122">
        <v>75000</v>
      </c>
      <c r="L57" s="123">
        <v>350</v>
      </c>
    </row>
    <row r="58" spans="1:12" ht="15" customHeight="1">
      <c r="A58" s="223"/>
      <c r="B58" s="175" t="s">
        <v>44</v>
      </c>
      <c r="C58" s="176" t="s">
        <v>45</v>
      </c>
      <c r="D58" s="177">
        <v>3188900.0000000005</v>
      </c>
      <c r="E58" s="178">
        <v>2345000</v>
      </c>
      <c r="F58" s="179"/>
      <c r="G58" s="120" t="s">
        <v>128</v>
      </c>
      <c r="H58" s="121" t="s">
        <v>125</v>
      </c>
      <c r="I58" s="121" t="s">
        <v>307</v>
      </c>
      <c r="J58" s="122">
        <v>3600</v>
      </c>
      <c r="K58" s="122">
        <v>75000</v>
      </c>
      <c r="L58" s="123">
        <v>350</v>
      </c>
    </row>
    <row r="59" spans="1:12" ht="15" customHeight="1">
      <c r="A59" s="223"/>
      <c r="B59" s="175" t="s">
        <v>46</v>
      </c>
      <c r="C59" s="176" t="s">
        <v>47</v>
      </c>
      <c r="D59" s="177">
        <v>4470400</v>
      </c>
      <c r="E59" s="178">
        <v>3287000</v>
      </c>
      <c r="F59" s="179"/>
      <c r="G59" s="120" t="s">
        <v>128</v>
      </c>
      <c r="H59" s="121" t="s">
        <v>308</v>
      </c>
      <c r="I59" s="121" t="s">
        <v>303</v>
      </c>
      <c r="J59" s="122">
        <v>3600</v>
      </c>
      <c r="K59" s="122">
        <v>120000</v>
      </c>
      <c r="L59" s="123">
        <v>850</v>
      </c>
    </row>
    <row r="60" spans="1:12" ht="15" customHeight="1">
      <c r="A60" s="223"/>
      <c r="B60" s="175" t="s">
        <v>48</v>
      </c>
      <c r="C60" s="176" t="s">
        <v>49</v>
      </c>
      <c r="D60" s="177">
        <v>5469200</v>
      </c>
      <c r="E60" s="178">
        <v>4021000</v>
      </c>
      <c r="F60" s="179"/>
      <c r="G60" s="120" t="s">
        <v>128</v>
      </c>
      <c r="H60" s="121" t="s">
        <v>308</v>
      </c>
      <c r="I60" s="121" t="s">
        <v>303</v>
      </c>
      <c r="J60" s="122">
        <v>3600</v>
      </c>
      <c r="K60" s="122">
        <v>120000</v>
      </c>
      <c r="L60" s="123">
        <v>850</v>
      </c>
    </row>
    <row r="61" spans="1:12" ht="15" customHeight="1">
      <c r="A61" s="223"/>
      <c r="B61" s="175" t="s">
        <v>50</v>
      </c>
      <c r="C61" s="176" t="s">
        <v>51</v>
      </c>
      <c r="D61" s="177">
        <v>8417200</v>
      </c>
      <c r="E61" s="178">
        <v>6188000</v>
      </c>
      <c r="F61" s="179"/>
      <c r="G61" s="120" t="s">
        <v>128</v>
      </c>
      <c r="H61" s="121" t="s">
        <v>308</v>
      </c>
      <c r="I61" s="121" t="s">
        <v>303</v>
      </c>
      <c r="J61" s="122">
        <v>3600</v>
      </c>
      <c r="K61" s="122">
        <v>120000</v>
      </c>
      <c r="L61" s="123">
        <v>2350</v>
      </c>
    </row>
    <row r="62" spans="1:12" ht="15" customHeight="1">
      <c r="A62" s="223"/>
      <c r="B62" s="175" t="s">
        <v>52</v>
      </c>
      <c r="C62" s="176" t="s">
        <v>53</v>
      </c>
      <c r="D62" s="177">
        <v>5436200</v>
      </c>
      <c r="E62" s="178">
        <v>3997000</v>
      </c>
      <c r="F62" s="179"/>
      <c r="G62" s="120" t="s">
        <v>128</v>
      </c>
      <c r="H62" s="121" t="s">
        <v>306</v>
      </c>
      <c r="I62" s="121" t="s">
        <v>126</v>
      </c>
      <c r="J62" s="122">
        <v>4800</v>
      </c>
      <c r="K62" s="122">
        <v>175000</v>
      </c>
      <c r="L62" s="123">
        <v>600</v>
      </c>
    </row>
    <row r="63" spans="1:12" ht="15" customHeight="1">
      <c r="A63" s="223"/>
      <c r="B63" s="175" t="s">
        <v>54</v>
      </c>
      <c r="C63" s="176" t="s">
        <v>55</v>
      </c>
      <c r="D63" s="177">
        <v>5993900.0000000009</v>
      </c>
      <c r="E63" s="178">
        <v>4407000</v>
      </c>
      <c r="F63" s="179"/>
      <c r="G63" s="120" t="s">
        <v>128</v>
      </c>
      <c r="H63" s="121" t="s">
        <v>306</v>
      </c>
      <c r="I63" s="121" t="s">
        <v>126</v>
      </c>
      <c r="J63" s="122">
        <v>4800</v>
      </c>
      <c r="K63" s="122">
        <v>175000</v>
      </c>
      <c r="L63" s="123">
        <v>600</v>
      </c>
    </row>
    <row r="64" spans="1:12" ht="15" customHeight="1">
      <c r="A64" s="223"/>
      <c r="B64" s="175" t="s">
        <v>56</v>
      </c>
      <c r="C64" s="176" t="s">
        <v>57</v>
      </c>
      <c r="D64" s="177">
        <v>6830450.0000000009</v>
      </c>
      <c r="E64" s="178">
        <v>5021000</v>
      </c>
      <c r="F64" s="179"/>
      <c r="G64" s="120" t="s">
        <v>128</v>
      </c>
      <c r="H64" s="121" t="s">
        <v>306</v>
      </c>
      <c r="I64" s="121" t="s">
        <v>126</v>
      </c>
      <c r="J64" s="122">
        <v>4800</v>
      </c>
      <c r="K64" s="122">
        <v>175000</v>
      </c>
      <c r="L64" s="123">
        <v>1100</v>
      </c>
    </row>
    <row r="65" spans="1:12" ht="15" customHeight="1" thickBot="1">
      <c r="A65" s="224"/>
      <c r="B65" s="187" t="s">
        <v>58</v>
      </c>
      <c r="C65" s="188" t="s">
        <v>59</v>
      </c>
      <c r="D65" s="189">
        <v>8277170.0000000009</v>
      </c>
      <c r="E65" s="190">
        <v>6085000</v>
      </c>
      <c r="F65" s="191"/>
      <c r="G65" s="129" t="s">
        <v>128</v>
      </c>
      <c r="H65" s="130" t="s">
        <v>306</v>
      </c>
      <c r="I65" s="130" t="s">
        <v>126</v>
      </c>
      <c r="J65" s="131">
        <v>4800</v>
      </c>
      <c r="K65" s="131">
        <v>175000</v>
      </c>
      <c r="L65" s="132">
        <v>2100</v>
      </c>
    </row>
    <row r="66" spans="1:12" ht="15" customHeight="1">
      <c r="A66" s="225" t="s">
        <v>309</v>
      </c>
      <c r="B66" s="192" t="s">
        <v>60</v>
      </c>
      <c r="C66" s="193" t="s">
        <v>61</v>
      </c>
      <c r="D66" s="194">
        <v>137500</v>
      </c>
      <c r="E66" s="173">
        <v>102000</v>
      </c>
      <c r="F66" s="174"/>
      <c r="G66" s="143" t="s">
        <v>133</v>
      </c>
      <c r="H66" s="144"/>
      <c r="I66" s="144"/>
      <c r="J66" s="145"/>
      <c r="K66" s="145"/>
      <c r="L66" s="146"/>
    </row>
    <row r="67" spans="1:12" ht="15" customHeight="1">
      <c r="A67" s="223"/>
      <c r="B67" s="195" t="s">
        <v>62</v>
      </c>
      <c r="C67" s="196" t="s">
        <v>63</v>
      </c>
      <c r="D67" s="197">
        <v>195624.00000000003</v>
      </c>
      <c r="E67" s="178">
        <v>145000</v>
      </c>
      <c r="F67" s="179"/>
      <c r="G67" s="120" t="s">
        <v>127</v>
      </c>
      <c r="H67" s="121"/>
      <c r="I67" s="121"/>
      <c r="J67" s="122"/>
      <c r="K67" s="122"/>
      <c r="L67" s="123"/>
    </row>
    <row r="68" spans="1:12" ht="15" customHeight="1">
      <c r="A68" s="223"/>
      <c r="B68" s="195" t="s">
        <v>64</v>
      </c>
      <c r="C68" s="196" t="s">
        <v>65</v>
      </c>
      <c r="D68" s="197">
        <v>327607.5</v>
      </c>
      <c r="E68" s="178">
        <v>241000</v>
      </c>
      <c r="F68" s="179"/>
      <c r="G68" s="120" t="s">
        <v>127</v>
      </c>
      <c r="H68" s="121"/>
      <c r="I68" s="121"/>
      <c r="J68" s="122"/>
      <c r="K68" s="122"/>
      <c r="L68" s="123"/>
    </row>
    <row r="69" spans="1:12" ht="15" customHeight="1">
      <c r="A69" s="223"/>
      <c r="B69" s="195" t="s">
        <v>66</v>
      </c>
      <c r="C69" s="196" t="s">
        <v>67</v>
      </c>
      <c r="D69" s="197">
        <v>434511.00000000006</v>
      </c>
      <c r="E69" s="178">
        <v>321000</v>
      </c>
      <c r="F69" s="179"/>
      <c r="G69" s="120" t="s">
        <v>127</v>
      </c>
      <c r="H69" s="121"/>
      <c r="I69" s="121"/>
      <c r="J69" s="122"/>
      <c r="K69" s="122"/>
      <c r="L69" s="123"/>
    </row>
    <row r="70" spans="1:12" ht="15" customHeight="1">
      <c r="A70" s="223"/>
      <c r="B70" s="195" t="s">
        <v>68</v>
      </c>
      <c r="C70" s="196" t="s">
        <v>310</v>
      </c>
      <c r="D70" s="197">
        <v>690800</v>
      </c>
      <c r="E70" s="178">
        <v>509000</v>
      </c>
      <c r="F70" s="179"/>
      <c r="G70" s="120" t="s">
        <v>127</v>
      </c>
      <c r="H70" s="121"/>
      <c r="I70" s="121"/>
      <c r="J70" s="122"/>
      <c r="K70" s="122"/>
      <c r="L70" s="123"/>
    </row>
    <row r="71" spans="1:12" ht="15" customHeight="1">
      <c r="A71" s="223"/>
      <c r="B71" s="195" t="s">
        <v>69</v>
      </c>
      <c r="C71" s="196" t="s">
        <v>70</v>
      </c>
      <c r="D71" s="197">
        <v>1004300.0000000001</v>
      </c>
      <c r="E71" s="178">
        <v>740000</v>
      </c>
      <c r="F71" s="179"/>
      <c r="G71" s="120" t="s">
        <v>127</v>
      </c>
      <c r="H71" s="121"/>
      <c r="I71" s="121"/>
      <c r="J71" s="122"/>
      <c r="K71" s="122"/>
      <c r="L71" s="123"/>
    </row>
    <row r="72" spans="1:12" ht="15" customHeight="1">
      <c r="A72" s="223"/>
      <c r="B72" s="195" t="s">
        <v>71</v>
      </c>
      <c r="C72" s="196" t="s">
        <v>72</v>
      </c>
      <c r="D72" s="197">
        <v>1551000.0000000002</v>
      </c>
      <c r="E72" s="178">
        <v>1141000</v>
      </c>
      <c r="F72" s="179"/>
      <c r="G72" s="120" t="s">
        <v>127</v>
      </c>
      <c r="H72" s="121"/>
      <c r="I72" s="121"/>
      <c r="J72" s="122"/>
      <c r="K72" s="122"/>
      <c r="L72" s="123"/>
    </row>
    <row r="73" spans="1:12" ht="15" customHeight="1">
      <c r="A73" s="223"/>
      <c r="B73" s="195" t="s">
        <v>73</v>
      </c>
      <c r="C73" s="196" t="s">
        <v>74</v>
      </c>
      <c r="D73" s="197">
        <v>5517600</v>
      </c>
      <c r="E73" s="178">
        <v>4056000</v>
      </c>
      <c r="F73" s="179"/>
      <c r="G73" s="120" t="s">
        <v>311</v>
      </c>
      <c r="H73" s="121"/>
      <c r="I73" s="121"/>
      <c r="J73" s="122"/>
      <c r="K73" s="122"/>
      <c r="L73" s="123"/>
    </row>
    <row r="74" spans="1:12" ht="15" customHeight="1">
      <c r="A74" s="223"/>
      <c r="B74" s="195" t="s">
        <v>75</v>
      </c>
      <c r="C74" s="196" t="s">
        <v>76</v>
      </c>
      <c r="D74" s="197">
        <v>1331000</v>
      </c>
      <c r="E74" s="178">
        <v>979000</v>
      </c>
      <c r="F74" s="179"/>
      <c r="G74" s="120" t="s">
        <v>127</v>
      </c>
      <c r="H74" s="121"/>
      <c r="I74" s="121"/>
      <c r="J74" s="122"/>
      <c r="K74" s="122"/>
      <c r="L74" s="123"/>
    </row>
    <row r="75" spans="1:12" ht="15" customHeight="1">
      <c r="A75" s="223"/>
      <c r="B75" s="195" t="s">
        <v>77</v>
      </c>
      <c r="C75" s="196" t="s">
        <v>78</v>
      </c>
      <c r="D75" s="197">
        <v>689700</v>
      </c>
      <c r="E75" s="178">
        <v>508000</v>
      </c>
      <c r="F75" s="179"/>
      <c r="G75" s="120" t="s">
        <v>127</v>
      </c>
      <c r="H75" s="121"/>
      <c r="I75" s="121"/>
      <c r="J75" s="122"/>
      <c r="K75" s="122"/>
      <c r="L75" s="123"/>
    </row>
    <row r="76" spans="1:12" ht="15" customHeight="1">
      <c r="A76" s="223"/>
      <c r="B76" s="195" t="s">
        <v>312</v>
      </c>
      <c r="C76" s="196" t="s">
        <v>313</v>
      </c>
      <c r="D76" s="197">
        <f>1500000*1.1</f>
        <v>1650000.0000000002</v>
      </c>
      <c r="E76" s="178">
        <v>1214000</v>
      </c>
      <c r="F76" s="179"/>
      <c r="G76" s="120" t="s">
        <v>127</v>
      </c>
      <c r="H76" s="121"/>
      <c r="I76" s="121"/>
      <c r="J76" s="122"/>
      <c r="K76" s="122"/>
      <c r="L76" s="123"/>
    </row>
    <row r="77" spans="1:12" ht="15" customHeight="1">
      <c r="A77" s="223"/>
      <c r="B77" s="195" t="s">
        <v>79</v>
      </c>
      <c r="C77" s="196" t="s">
        <v>314</v>
      </c>
      <c r="D77" s="197">
        <v>2208800</v>
      </c>
      <c r="E77" s="178">
        <v>1624000</v>
      </c>
      <c r="F77" s="179"/>
      <c r="G77" s="120" t="s">
        <v>127</v>
      </c>
      <c r="H77" s="121"/>
      <c r="I77" s="121"/>
      <c r="J77" s="122"/>
      <c r="K77" s="122"/>
      <c r="L77" s="123"/>
    </row>
    <row r="78" spans="1:12" s="92" customFormat="1" ht="15" customHeight="1">
      <c r="A78" s="223"/>
      <c r="B78" s="198" t="s">
        <v>80</v>
      </c>
      <c r="C78" s="199" t="s">
        <v>315</v>
      </c>
      <c r="D78" s="200">
        <v>335500</v>
      </c>
      <c r="E78" s="137">
        <v>248000</v>
      </c>
      <c r="F78" s="119"/>
      <c r="G78" s="120" t="s">
        <v>127</v>
      </c>
      <c r="H78" s="121"/>
      <c r="I78" s="121"/>
      <c r="J78" s="122"/>
      <c r="K78" s="122"/>
      <c r="L78" s="123"/>
    </row>
    <row r="79" spans="1:12" ht="15" customHeight="1">
      <c r="A79" s="223"/>
      <c r="B79" s="195" t="s">
        <v>81</v>
      </c>
      <c r="C79" s="196" t="s">
        <v>82</v>
      </c>
      <c r="D79" s="197">
        <v>1331000</v>
      </c>
      <c r="E79" s="178">
        <v>979000</v>
      </c>
      <c r="F79" s="179"/>
      <c r="G79" s="120" t="s">
        <v>127</v>
      </c>
      <c r="H79" s="121"/>
      <c r="I79" s="121"/>
      <c r="J79" s="122"/>
      <c r="K79" s="122"/>
      <c r="L79" s="123"/>
    </row>
    <row r="80" spans="1:12" ht="15" customHeight="1">
      <c r="A80" s="223"/>
      <c r="B80" s="195" t="s">
        <v>83</v>
      </c>
      <c r="C80" s="196" t="s">
        <v>84</v>
      </c>
      <c r="D80" s="197">
        <v>605000</v>
      </c>
      <c r="E80" s="178">
        <v>446000</v>
      </c>
      <c r="F80" s="179"/>
      <c r="G80" s="120" t="s">
        <v>127</v>
      </c>
      <c r="H80" s="121"/>
      <c r="I80" s="121"/>
      <c r="J80" s="122"/>
      <c r="K80" s="122"/>
      <c r="L80" s="123"/>
    </row>
    <row r="81" spans="1:12" ht="15" customHeight="1" thickBot="1">
      <c r="A81" s="224"/>
      <c r="B81" s="201" t="s">
        <v>85</v>
      </c>
      <c r="C81" s="202" t="s">
        <v>86</v>
      </c>
      <c r="D81" s="203">
        <v>5720000</v>
      </c>
      <c r="E81" s="190">
        <v>4205000</v>
      </c>
      <c r="F81" s="191"/>
      <c r="G81" s="129" t="s">
        <v>311</v>
      </c>
      <c r="H81" s="130"/>
      <c r="I81" s="130"/>
      <c r="J81" s="131"/>
      <c r="K81" s="131"/>
      <c r="L81" s="132"/>
    </row>
    <row r="82" spans="1:12" s="92" customFormat="1" ht="15" customHeight="1">
      <c r="A82" s="218" t="s">
        <v>316</v>
      </c>
      <c r="B82" s="111" t="s">
        <v>174</v>
      </c>
      <c r="C82" s="107" t="s">
        <v>176</v>
      </c>
      <c r="D82" s="108">
        <v>908600.00000000012</v>
      </c>
      <c r="E82" s="109">
        <v>675000</v>
      </c>
      <c r="F82" s="110"/>
      <c r="G82" s="111" t="s">
        <v>127</v>
      </c>
      <c r="H82" s="112" t="s">
        <v>317</v>
      </c>
      <c r="I82" s="112" t="s">
        <v>318</v>
      </c>
      <c r="J82" s="113"/>
      <c r="K82" s="113">
        <v>75000</v>
      </c>
      <c r="L82" s="114">
        <v>500</v>
      </c>
    </row>
    <row r="83" spans="1:12" s="92" customFormat="1" ht="15" customHeight="1" thickBot="1">
      <c r="A83" s="219"/>
      <c r="B83" s="129" t="s">
        <v>175</v>
      </c>
      <c r="C83" s="125" t="s">
        <v>177</v>
      </c>
      <c r="D83" s="126">
        <v>1212200</v>
      </c>
      <c r="E83" s="127">
        <v>900000</v>
      </c>
      <c r="F83" s="128"/>
      <c r="G83" s="129" t="s">
        <v>127</v>
      </c>
      <c r="H83" s="130" t="s">
        <v>317</v>
      </c>
      <c r="I83" s="130" t="s">
        <v>179</v>
      </c>
      <c r="J83" s="131"/>
      <c r="K83" s="131">
        <v>75000</v>
      </c>
      <c r="L83" s="132" t="s">
        <v>319</v>
      </c>
    </row>
  </sheetData>
  <mergeCells count="12">
    <mergeCell ref="A82:A83"/>
    <mergeCell ref="A22:A24"/>
    <mergeCell ref="A3:F3"/>
    <mergeCell ref="A48:A65"/>
    <mergeCell ref="A66:A81"/>
    <mergeCell ref="A8:A9"/>
    <mergeCell ref="A10:A13"/>
    <mergeCell ref="A19:A21"/>
    <mergeCell ref="A16:A17"/>
    <mergeCell ref="A5:A7"/>
    <mergeCell ref="A14:A15"/>
    <mergeCell ref="A25:A47"/>
  </mergeCells>
  <phoneticPr fontId="10" type="noConversion"/>
  <pageMargins left="0.18" right="0.16" top="0.39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HP MFP 단가표</vt:lpstr>
      <vt:lpstr>프린터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cp:lastPrinted>2013-09-05T00:37:43Z</cp:lastPrinted>
  <dcterms:created xsi:type="dcterms:W3CDTF">2009-02-26T23:42:59Z</dcterms:created>
  <dcterms:modified xsi:type="dcterms:W3CDTF">2013-09-12T01:23:10Z</dcterms:modified>
</cp:coreProperties>
</file>