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6155" windowHeight="13680"/>
  </bookViews>
  <sheets>
    <sheet name="ml370 (4)" sheetId="1" r:id="rId1"/>
  </sheets>
  <externalReferences>
    <externalReference r:id="rId2"/>
  </externalReferences>
  <definedNames>
    <definedName name="_xlnm.Print_Area" localSheetId="0">'ml370 (4)'!$A$1:$G$51</definedName>
    <definedName name="Z_EBA405AB_8338_11D5_930F_00010296CC45_.wvu.PrintArea" localSheetId="0" hidden="1">'ml370 (4)'!$B$1:$G$50</definedName>
  </definedNames>
  <calcPr calcId="125725"/>
</workbook>
</file>

<file path=xl/calcChain.xml><?xml version="1.0" encoding="utf-8"?>
<calcChain xmlns="http://schemas.openxmlformats.org/spreadsheetml/2006/main">
  <c r="G35" i="1"/>
  <c r="G16"/>
  <c r="G17"/>
  <c r="H17"/>
  <c r="G18"/>
  <c r="G19"/>
  <c r="G21"/>
  <c r="G22"/>
  <c r="G23"/>
  <c r="G24"/>
  <c r="G25"/>
  <c r="G26"/>
  <c r="G27"/>
  <c r="G28"/>
  <c r="G29"/>
  <c r="G30"/>
  <c r="F31"/>
  <c r="G31" s="1"/>
  <c r="F32"/>
  <c r="G32"/>
  <c r="G33"/>
  <c r="G34"/>
  <c r="F36"/>
  <c r="G36" s="1"/>
  <c r="F37"/>
  <c r="G37" s="1"/>
  <c r="G38"/>
  <c r="G39"/>
  <c r="G40"/>
  <c r="H40"/>
  <c r="G41"/>
  <c r="H41"/>
  <c r="G42"/>
  <c r="G43"/>
  <c r="G44"/>
  <c r="G45"/>
  <c r="G46"/>
  <c r="E47"/>
  <c r="F49" l="1"/>
  <c r="F50" l="1"/>
  <c r="F51" s="1"/>
  <c r="C8" s="1"/>
</calcChain>
</file>

<file path=xl/sharedStrings.xml><?xml version="1.0" encoding="utf-8"?>
<sst xmlns="http://schemas.openxmlformats.org/spreadsheetml/2006/main" count="41" uniqueCount="41">
  <si>
    <t>총        계 :</t>
    <phoneticPr fontId="7" type="noConversion"/>
  </si>
  <si>
    <t>부   가   세 :</t>
    <phoneticPr fontId="7" type="noConversion"/>
  </si>
  <si>
    <t>소        계 :</t>
    <phoneticPr fontId="7" type="noConversion"/>
  </si>
  <si>
    <t>Windows Server 2003 Std 5cal</t>
    <phoneticPr fontId="3" type="noConversion"/>
  </si>
  <si>
    <t>os</t>
    <phoneticPr fontId="3" type="noConversion"/>
  </si>
  <si>
    <t>HP 512MB P-Series BBWC Upgrade</t>
  </si>
  <si>
    <t>462967-B21</t>
  </si>
  <si>
    <t>Form Factor : Tower (5U)</t>
    <phoneticPr fontId="3" type="noConversion"/>
  </si>
  <si>
    <t>Accessories : PS/2 Keyboard and Mouse ship standard</t>
    <phoneticPr fontId="3" type="noConversion"/>
  </si>
  <si>
    <t>Fans : 3 fans ship standard</t>
    <phoneticPr fontId="3" type="noConversion"/>
  </si>
  <si>
    <t>Power Supply : (1) 460 Watt Hot-Plug (Redundancy enabled) power supply</t>
    <phoneticPr fontId="3" type="noConversion"/>
  </si>
  <si>
    <t>Optical Drive : HP Half-Height SATA DVD-ROM Optical Drive</t>
    <phoneticPr fontId="3" type="noConversion"/>
  </si>
  <si>
    <t>Internal Storage : (6) LFF SATA/SAS HDD bays; upgradeable to (8) in total</t>
    <phoneticPr fontId="3" type="noConversion"/>
  </si>
  <si>
    <t>Hard Drive : None ship standard</t>
    <phoneticPr fontId="3" type="noConversion"/>
  </si>
  <si>
    <t>Storage Controller : HP Smart Array P410i/Zero Memory Controller</t>
    <phoneticPr fontId="3" type="noConversion"/>
  </si>
  <si>
    <t>Network Controller : Embedded NC326i PCI Express Dual Port Gigabit Server Adapter</t>
    <phoneticPr fontId="3" type="noConversion"/>
  </si>
  <si>
    <t xml:space="preserve">Memory : 4GB (1 x 4GB) PC3-10600R (DDR3-1333) Registered DIMMs </t>
    <phoneticPr fontId="3" type="noConversion"/>
  </si>
  <si>
    <t>Cache Memory : 8MB (1 x 8MB) L3 cache</t>
    <phoneticPr fontId="3" type="noConversion"/>
  </si>
  <si>
    <t>Processor : (1) Intel® Xeon® E5606 (2.13GHz/4-core/8MB/80W, DDR3-1066, HT, Turbo 1/1/2/2/3/3) Processor</t>
    <phoneticPr fontId="3" type="noConversion"/>
  </si>
  <si>
    <t xml:space="preserve">HP ML350T06 E5606 LFF Entry AP Svr </t>
  </si>
  <si>
    <t>638180-371</t>
  </si>
  <si>
    <t>서버</t>
    <phoneticPr fontId="7" type="noConversion"/>
  </si>
  <si>
    <t>공급합계</t>
    <phoneticPr fontId="7" type="noConversion"/>
  </si>
  <si>
    <t>공급단가</t>
    <phoneticPr fontId="7" type="noConversion"/>
  </si>
  <si>
    <t>소비자단가</t>
    <phoneticPr fontId="7" type="noConversion"/>
  </si>
  <si>
    <t>수
량</t>
    <phoneticPr fontId="7" type="noConversion"/>
  </si>
  <si>
    <t>Description</t>
  </si>
  <si>
    <t>P/N</t>
  </si>
  <si>
    <t>품명</t>
    <phoneticPr fontId="7" type="noConversion"/>
  </si>
  <si>
    <t xml:space="preserve">견  적    일  자 :  </t>
    <phoneticPr fontId="7" type="noConversion"/>
  </si>
  <si>
    <t>견  적    담  당  : 조 규 장 (gjang@chol.com)</t>
    <phoneticPr fontId="7" type="noConversion"/>
  </si>
  <si>
    <t>지  불    조  건 :  별도협의</t>
    <phoneticPr fontId="7" type="noConversion"/>
  </si>
  <si>
    <t>견적 유효 기간 : 견적일로부터 15일</t>
    <phoneticPr fontId="7" type="noConversion"/>
  </si>
  <si>
    <t>납품 예정 일자 :  발주후  약속일</t>
    <phoneticPr fontId="7" type="noConversion"/>
  </si>
  <si>
    <t>(부가가치세 포함)</t>
    <phoneticPr fontId="7" type="noConversion"/>
  </si>
  <si>
    <t>견적 금액 합계 :</t>
    <phoneticPr fontId="7" type="noConversion"/>
  </si>
  <si>
    <t>아래와 같이 견적 합니다.</t>
  </si>
  <si>
    <t>귀하</t>
    <phoneticPr fontId="7" type="noConversion"/>
  </si>
  <si>
    <t>견      적      서</t>
    <phoneticPr fontId="7" type="noConversion"/>
  </si>
  <si>
    <t>507614-B21</t>
    <phoneticPr fontId="3" type="noConversion"/>
  </si>
  <si>
    <t>HP 1TB 6G SAS 7.2K 3.5in DP MDL HDD</t>
    <phoneticPr fontId="3" type="noConversion"/>
  </si>
</sst>
</file>

<file path=xl/styles.xml><?xml version="1.0" encoding="utf-8"?>
<styleSheet xmlns="http://schemas.openxmlformats.org/spreadsheetml/2006/main">
  <numFmts count="11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_(* #,##0_);_(* \(#,##0\);_(* &quot;-&quot;_);_(@_)"/>
    <numFmt numFmtId="178" formatCode="#,##0_);[Red]\(#,##0\)"/>
    <numFmt numFmtId="179" formatCode="_ * #,##0_ ;_ * \-#,##0_ ;_ * &quot;-&quot;_ ;_ @_ "/>
    <numFmt numFmtId="180" formatCode="yyyy&quot;/&quot;m&quot;/&quot;d"/>
    <numFmt numFmtId="181" formatCode="yyyy&quot;년&quot;\ m&quot;월&quot;\ d&quot;일&quot;"/>
    <numFmt numFmtId="182" formatCode="&quot;₩&quot;#,##0"/>
    <numFmt numFmtId="183" formatCode="\(\V\A\T\ &quot;포&quot;&quot;함&quot;\)"/>
  </numFmts>
  <fonts count="20">
    <font>
      <sz val="11"/>
      <color theme="1"/>
      <name val="맑은 고딕"/>
      <family val="2"/>
      <charset val="129"/>
      <scheme val="minor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11"/>
      <color indexed="9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4"/>
      <name val="굴림"/>
      <family val="3"/>
      <charset val="129"/>
    </font>
    <font>
      <sz val="22"/>
      <name val="굴림"/>
      <family val="3"/>
      <charset val="129"/>
    </font>
    <font>
      <b/>
      <sz val="22"/>
      <name val="굴림"/>
      <family val="3"/>
      <charset val="129"/>
    </font>
    <font>
      <sz val="12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6" tint="0.79998168889431442"/>
      </bottom>
      <diagonal/>
    </border>
    <border>
      <left style="thin">
        <color indexed="64"/>
      </left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8" fillId="0" borderId="0"/>
    <xf numFmtId="0" fontId="19" fillId="0" borderId="0"/>
    <xf numFmtId="0" fontId="1" fillId="0" borderId="0"/>
  </cellStyleXfs>
  <cellXfs count="82">
    <xf numFmtId="0" fontId="0" fillId="0" borderId="0" xfId="0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4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5" fontId="6" fillId="0" borderId="1" xfId="4" applyNumberFormat="1" applyFont="1" applyFill="1" applyBorder="1" applyAlignment="1">
      <alignment horizontal="center" vertical="center" shrinkToFit="1"/>
    </xf>
    <xf numFmtId="0" fontId="6" fillId="0" borderId="1" xfId="4" applyFont="1" applyFill="1" applyBorder="1" applyAlignment="1">
      <alignment horizontal="center" vertical="center" shrinkToFit="1"/>
    </xf>
    <xf numFmtId="0" fontId="6" fillId="0" borderId="0" xfId="4" applyFont="1" applyFill="1" applyBorder="1" applyAlignment="1">
      <alignment horizontal="center" vertical="center" shrinkToFit="1"/>
    </xf>
    <xf numFmtId="0" fontId="2" fillId="0" borderId="0" xfId="4" applyFont="1" applyBorder="1" applyAlignment="1">
      <alignment vertical="center"/>
    </xf>
    <xf numFmtId="5" fontId="2" fillId="0" borderId="1" xfId="4" applyNumberFormat="1" applyFont="1" applyFill="1" applyBorder="1" applyAlignment="1">
      <alignment horizontal="center" vertical="center" shrinkToFit="1"/>
    </xf>
    <xf numFmtId="5" fontId="6" fillId="0" borderId="2" xfId="4" applyNumberFormat="1" applyFont="1" applyFill="1" applyBorder="1" applyAlignment="1">
      <alignment horizontal="center" vertical="center" shrinkToFit="1"/>
    </xf>
    <xf numFmtId="0" fontId="6" fillId="0" borderId="2" xfId="4" applyFont="1" applyFill="1" applyBorder="1" applyAlignment="1">
      <alignment horizontal="center" vertical="center" shrinkToFit="1"/>
    </xf>
    <xf numFmtId="0" fontId="6" fillId="0" borderId="0" xfId="4" applyFont="1" applyFill="1" applyBorder="1" applyAlignment="1">
      <alignment horizontal="center" vertical="center" shrinkToFit="1"/>
    </xf>
    <xf numFmtId="0" fontId="6" fillId="0" borderId="3" xfId="4" applyFont="1" applyFill="1" applyBorder="1" applyAlignment="1">
      <alignment horizontal="center" vertical="center" shrinkToFit="1"/>
    </xf>
    <xf numFmtId="41" fontId="9" fillId="0" borderId="4" xfId="1" applyFont="1" applyFill="1" applyBorder="1" applyAlignment="1">
      <alignment horizontal="right" vertical="center" shrinkToFit="1"/>
    </xf>
    <xf numFmtId="41" fontId="9" fillId="0" borderId="5" xfId="1" applyFont="1" applyFill="1" applyBorder="1" applyAlignment="1">
      <alignment horizontal="right" vertical="center" shrinkToFit="1"/>
    </xf>
    <xf numFmtId="41" fontId="9" fillId="0" borderId="6" xfId="1" applyFont="1" applyFill="1" applyBorder="1" applyAlignment="1">
      <alignment horizontal="right" vertical="center" shrinkToFit="1"/>
    </xf>
    <xf numFmtId="0" fontId="9" fillId="0" borderId="5" xfId="4" applyFont="1" applyFill="1" applyBorder="1" applyAlignment="1">
      <alignment horizontal="center" vertical="center" shrinkToFit="1"/>
    </xf>
    <xf numFmtId="0" fontId="9" fillId="0" borderId="6" xfId="4" applyFont="1" applyFill="1" applyBorder="1" applyAlignment="1">
      <alignment horizontal="left" vertical="center"/>
    </xf>
    <xf numFmtId="0" fontId="10" fillId="0" borderId="7" xfId="4" applyFont="1" applyFill="1" applyBorder="1" applyAlignment="1">
      <alignment horizontal="center" vertical="center" shrinkToFit="1"/>
    </xf>
    <xf numFmtId="0" fontId="10" fillId="0" borderId="8" xfId="4" applyFont="1" applyBorder="1" applyAlignment="1">
      <alignment horizontal="center" vertical="center"/>
    </xf>
    <xf numFmtId="41" fontId="9" fillId="0" borderId="0" xfId="2" applyNumberFormat="1" applyFont="1" applyBorder="1" applyAlignment="1">
      <alignment vertical="center"/>
    </xf>
    <xf numFmtId="176" fontId="9" fillId="0" borderId="0" xfId="3" applyNumberFormat="1" applyFont="1" applyBorder="1" applyAlignment="1">
      <alignment vertical="center"/>
    </xf>
    <xf numFmtId="0" fontId="9" fillId="0" borderId="6" xfId="4" applyFont="1" applyFill="1" applyBorder="1" applyAlignment="1">
      <alignment horizontal="center" vertical="center" shrinkToFit="1"/>
    </xf>
    <xf numFmtId="41" fontId="9" fillId="0" borderId="6" xfId="1" applyFont="1" applyFill="1" applyBorder="1" applyAlignment="1">
      <alignment vertical="center"/>
    </xf>
    <xf numFmtId="0" fontId="9" fillId="0" borderId="9" xfId="4" applyFont="1" applyFill="1" applyBorder="1" applyAlignment="1">
      <alignment horizontal="center" vertical="center" shrinkToFit="1"/>
    </xf>
    <xf numFmtId="41" fontId="2" fillId="0" borderId="0" xfId="4" applyNumberFormat="1" applyFont="1" applyBorder="1" applyAlignment="1">
      <alignment vertical="center"/>
    </xf>
    <xf numFmtId="41" fontId="9" fillId="0" borderId="6" xfId="1" applyFont="1" applyFill="1" applyBorder="1" applyAlignment="1">
      <alignment horizontal="center" vertical="center" shrinkToFit="1"/>
    </xf>
    <xf numFmtId="41" fontId="9" fillId="0" borderId="6" xfId="1" applyFont="1" applyFill="1" applyBorder="1" applyAlignment="1">
      <alignment horizontal="left" vertical="center" shrinkToFit="1"/>
    </xf>
    <xf numFmtId="41" fontId="9" fillId="0" borderId="6" xfId="1" applyFont="1" applyFill="1" applyBorder="1" applyAlignment="1">
      <alignment vertical="center" shrinkToFit="1"/>
    </xf>
    <xf numFmtId="0" fontId="9" fillId="0" borderId="8" xfId="4" applyFont="1" applyBorder="1" applyAlignment="1">
      <alignment horizontal="center" vertical="center"/>
    </xf>
    <xf numFmtId="41" fontId="9" fillId="0" borderId="6" xfId="1" applyFont="1" applyFill="1" applyBorder="1" applyAlignment="1">
      <alignment horizontal="left" vertical="center"/>
    </xf>
    <xf numFmtId="177" fontId="11" fillId="0" borderId="10" xfId="1" applyNumberFormat="1" applyFont="1" applyFill="1" applyBorder="1" applyAlignment="1">
      <alignment horizontal="right" vertical="center" shrinkToFit="1"/>
    </xf>
    <xf numFmtId="178" fontId="11" fillId="0" borderId="10" xfId="5" applyNumberFormat="1" applyFont="1" applyFill="1" applyBorder="1" applyAlignment="1">
      <alignment horizontal="center" vertical="center" shrinkToFit="1"/>
    </xf>
    <xf numFmtId="41" fontId="11" fillId="0" borderId="10" xfId="5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179" fontId="11" fillId="0" borderId="10" xfId="1" applyNumberFormat="1" applyFont="1" applyFill="1" applyBorder="1" applyAlignment="1">
      <alignment horizontal="right" vertical="center" shrinkToFit="1"/>
    </xf>
    <xf numFmtId="0" fontId="11" fillId="0" borderId="10" xfId="5" applyFont="1" applyFill="1" applyBorder="1" applyAlignment="1">
      <alignment horizontal="left" vertical="center"/>
    </xf>
    <xf numFmtId="41" fontId="11" fillId="0" borderId="10" xfId="1" applyFont="1" applyFill="1" applyBorder="1" applyAlignment="1">
      <alignment horizontal="right" vertical="center" shrinkToFit="1"/>
    </xf>
    <xf numFmtId="5" fontId="9" fillId="0" borderId="4" xfId="4" applyNumberFormat="1" applyFont="1" applyFill="1" applyBorder="1" applyAlignment="1">
      <alignment horizontal="right" vertical="center" shrinkToFit="1"/>
    </xf>
    <xf numFmtId="5" fontId="9" fillId="0" borderId="6" xfId="4" applyNumberFormat="1" applyFont="1" applyFill="1" applyBorder="1" applyAlignment="1">
      <alignment horizontal="right" vertical="center" shrinkToFit="1"/>
    </xf>
    <xf numFmtId="41" fontId="9" fillId="0" borderId="6" xfId="4" applyNumberFormat="1" applyFont="1" applyFill="1" applyBorder="1" applyAlignment="1">
      <alignment horizontal="right" vertical="center" shrinkToFit="1"/>
    </xf>
    <xf numFmtId="0" fontId="10" fillId="0" borderId="6" xfId="4" applyFont="1" applyFill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 shrinkToFit="1"/>
    </xf>
    <xf numFmtId="0" fontId="13" fillId="2" borderId="14" xfId="4" applyFont="1" applyFill="1" applyBorder="1" applyAlignment="1">
      <alignment horizontal="center" vertical="center" shrinkToFit="1"/>
    </xf>
    <xf numFmtId="0" fontId="13" fillId="2" borderId="14" xfId="4" applyFont="1" applyFill="1" applyBorder="1" applyAlignment="1">
      <alignment horizontal="center" vertical="center" wrapText="1" shrinkToFit="1"/>
    </xf>
    <xf numFmtId="0" fontId="13" fillId="2" borderId="15" xfId="4" applyFont="1" applyFill="1" applyBorder="1" applyAlignment="1">
      <alignment horizontal="center" vertical="center" shrinkToFit="1"/>
    </xf>
    <xf numFmtId="0" fontId="13" fillId="2" borderId="16" xfId="4" applyFont="1" applyFill="1" applyBorder="1" applyAlignment="1">
      <alignment horizontal="center" vertical="center"/>
    </xf>
    <xf numFmtId="41" fontId="9" fillId="0" borderId="17" xfId="1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10" fillId="0" borderId="17" xfId="4" applyFont="1" applyBorder="1" applyAlignment="1">
      <alignment vertical="center"/>
    </xf>
    <xf numFmtId="180" fontId="6" fillId="0" borderId="17" xfId="4" applyNumberFormat="1" applyFont="1" applyBorder="1" applyAlignment="1">
      <alignment horizontal="left" vertical="center"/>
    </xf>
    <xf numFmtId="0" fontId="6" fillId="0" borderId="17" xfId="4" applyFont="1" applyBorder="1" applyAlignment="1">
      <alignment horizontal="center" vertical="center"/>
    </xf>
    <xf numFmtId="0" fontId="2" fillId="0" borderId="0" xfId="6" applyFont="1" applyAlignment="1">
      <alignment vertical="center"/>
    </xf>
    <xf numFmtId="41" fontId="9" fillId="0" borderId="0" xfId="1" applyFont="1" applyBorder="1" applyAlignment="1">
      <alignment vertical="center"/>
    </xf>
    <xf numFmtId="0" fontId="2" fillId="0" borderId="0" xfId="6" applyFont="1" applyBorder="1" applyAlignment="1">
      <alignment vertical="center"/>
    </xf>
    <xf numFmtId="0" fontId="10" fillId="0" borderId="0" xfId="6" applyFont="1" applyAlignment="1">
      <alignment vertical="center"/>
    </xf>
    <xf numFmtId="0" fontId="10" fillId="0" borderId="0" xfId="6" applyFont="1" applyBorder="1" applyAlignment="1">
      <alignment vertical="center"/>
    </xf>
    <xf numFmtId="181" fontId="14" fillId="0" borderId="18" xfId="6" applyNumberFormat="1" applyFont="1" applyFill="1" applyBorder="1" applyAlignment="1">
      <alignment horizontal="left"/>
    </xf>
    <xf numFmtId="0" fontId="15" fillId="0" borderId="18" xfId="6" applyFont="1" applyFill="1" applyBorder="1"/>
    <xf numFmtId="0" fontId="6" fillId="0" borderId="18" xfId="6" applyFont="1" applyFill="1" applyBorder="1" applyAlignment="1"/>
    <xf numFmtId="0" fontId="6" fillId="0" borderId="0" xfId="7" applyFont="1" applyAlignment="1">
      <alignment vertical="center"/>
    </xf>
    <xf numFmtId="0" fontId="15" fillId="0" borderId="19" xfId="6" applyFont="1" applyBorder="1"/>
    <xf numFmtId="0" fontId="6" fillId="0" borderId="19" xfId="6" applyFont="1" applyBorder="1" applyAlignment="1"/>
    <xf numFmtId="0" fontId="2" fillId="0" borderId="19" xfId="6" applyFont="1" applyBorder="1" applyAlignment="1"/>
    <xf numFmtId="0" fontId="15" fillId="0" borderId="19" xfId="6" applyFont="1" applyFill="1" applyBorder="1"/>
    <xf numFmtId="0" fontId="2" fillId="0" borderId="19" xfId="6" applyFont="1" applyFill="1" applyBorder="1" applyAlignment="1"/>
    <xf numFmtId="0" fontId="5" fillId="0" borderId="0" xfId="7" applyFont="1" applyAlignment="1">
      <alignment vertical="center"/>
    </xf>
    <xf numFmtId="182" fontId="16" fillId="3" borderId="19" xfId="6" applyNumberFormat="1" applyFont="1" applyFill="1" applyBorder="1" applyAlignment="1">
      <alignment horizontal="center" vertical="center"/>
    </xf>
    <xf numFmtId="182" fontId="6" fillId="3" borderId="19" xfId="6" applyNumberFormat="1" applyFont="1" applyFill="1" applyBorder="1" applyAlignment="1">
      <alignment horizontal="center" vertical="center"/>
    </xf>
    <xf numFmtId="183" fontId="6" fillId="0" borderId="0" xfId="6" applyNumberFormat="1" applyFont="1" applyFill="1" applyAlignment="1">
      <alignment vertical="center"/>
    </xf>
    <xf numFmtId="0" fontId="6" fillId="3" borderId="0" xfId="6" applyFont="1" applyFill="1" applyAlignment="1">
      <alignment vertical="center"/>
    </xf>
    <xf numFmtId="0" fontId="5" fillId="3" borderId="0" xfId="6" applyFont="1" applyFill="1" applyAlignment="1">
      <alignment vertical="center"/>
    </xf>
    <xf numFmtId="181" fontId="6" fillId="0" borderId="0" xfId="6" applyNumberFormat="1" applyFont="1" applyBorder="1" applyAlignment="1">
      <alignment vertical="center"/>
    </xf>
    <xf numFmtId="0" fontId="16" fillId="0" borderId="0" xfId="6" applyFont="1" applyAlignment="1">
      <alignment vertical="center"/>
    </xf>
    <xf numFmtId="0" fontId="14" fillId="0" borderId="0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16" fillId="0" borderId="19" xfId="6" applyFont="1" applyFill="1" applyBorder="1" applyAlignment="1">
      <alignment horizontal="center" vertical="center"/>
    </xf>
    <xf numFmtId="0" fontId="17" fillId="0" borderId="0" xfId="6" applyFont="1" applyAlignment="1">
      <alignment vertical="center"/>
    </xf>
    <xf numFmtId="0" fontId="18" fillId="0" borderId="0" xfId="6" applyFont="1" applyBorder="1" applyAlignment="1">
      <alignment horizontal="center" vertical="center"/>
    </xf>
    <xf numFmtId="0" fontId="18" fillId="0" borderId="0" xfId="6" applyFont="1" applyBorder="1" applyAlignment="1">
      <alignment horizontal="center" vertical="center"/>
    </xf>
  </cellXfs>
  <cellStyles count="10">
    <cellStyle name="_1월 18일 병원" xfId="8"/>
    <cellStyle name="백분율" xfId="3" builtinId="5"/>
    <cellStyle name="쉼표 [0]" xfId="1" builtinId="6"/>
    <cellStyle name="스타일 1" xfId="9"/>
    <cellStyle name="통화 [0]" xfId="2" builtinId="7"/>
    <cellStyle name="표준" xfId="0" builtinId="0"/>
    <cellStyle name="표준 2" xfId="5"/>
    <cellStyle name="표준_20070206 강릉시청 ml570 서버 견적 원가" xfId="4"/>
    <cellStyle name="표준_백률엔지니어링 ml310" xfId="6"/>
    <cellStyle name="표준_베리_20070206 강릉시청 dl580 서버 견적 원가_20070206 강릉시청 ml570 서버 견적 원가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716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716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1722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61722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1722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61722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61722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61722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6172200" y="23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9525</xdr:rowOff>
    </xdr:from>
    <xdr:to>
      <xdr:col>9</xdr:col>
      <xdr:colOff>0</xdr:colOff>
      <xdr:row>3</xdr:row>
      <xdr:rowOff>219075</xdr:rowOff>
    </xdr:to>
    <xdr:pic>
      <xdr:nvPicPr>
        <xdr:cNvPr id="17" name="Picture 16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09625"/>
          <a:ext cx="0" cy="209550"/>
        </a:xfrm>
        <a:prstGeom prst="rect">
          <a:avLst/>
        </a:prstGeom>
        <a:noFill/>
      </xdr:spPr>
    </xdr:pic>
    <xdr:clientData/>
  </xdr:twoCellAnchor>
  <xdr:twoCellAnchor>
    <xdr:from>
      <xdr:col>9</xdr:col>
      <xdr:colOff>0</xdr:colOff>
      <xdr:row>3</xdr:row>
      <xdr:rowOff>76200</xdr:rowOff>
    </xdr:from>
    <xdr:to>
      <xdr:col>9</xdr:col>
      <xdr:colOff>0</xdr:colOff>
      <xdr:row>4</xdr:row>
      <xdr:rowOff>38100</xdr:rowOff>
    </xdr:to>
    <xdr:pic>
      <xdr:nvPicPr>
        <xdr:cNvPr id="18" name="Picture 17" descr="영우로고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76300"/>
          <a:ext cx="0" cy="209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28575</xdr:colOff>
      <xdr:row>47</xdr:row>
      <xdr:rowOff>9525</xdr:rowOff>
    </xdr:from>
    <xdr:to>
      <xdr:col>2</xdr:col>
      <xdr:colOff>85725</xdr:colOff>
      <xdr:row>49</xdr:row>
      <xdr:rowOff>9525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8575" y="10125075"/>
          <a:ext cx="14287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u="none" strike="noStrike" baseline="0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u="none" strike="noStrike" baseline="0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61722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61722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6172200" y="23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1371600" y="1095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6172200" y="23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>
          <a:off x="6858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>
          <a:off x="6172200" y="80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28575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6172200" y="238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6858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>
          <a:off x="48006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123825</xdr:colOff>
      <xdr:row>3</xdr:row>
      <xdr:rowOff>228600</xdr:rowOff>
    </xdr:from>
    <xdr:to>
      <xdr:col>6</xdr:col>
      <xdr:colOff>1000125</xdr:colOff>
      <xdr:row>12</xdr:row>
      <xdr:rowOff>52475</xdr:rowOff>
    </xdr:to>
    <xdr:pic>
      <xdr:nvPicPr>
        <xdr:cNvPr id="71" name="Picture 70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81225" y="1028700"/>
          <a:ext cx="2619375" cy="17860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B/&#49436;&#48260;&#50741;&#49496;D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showGridLines="0" tabSelected="1" view="pageBreakPreview" zoomScaleNormal="100" zoomScaleSheetLayoutView="100" workbookViewId="0">
      <selection activeCell="F18" sqref="F18"/>
    </sheetView>
  </sheetViews>
  <sheetFormatPr defaultRowHeight="13.5"/>
  <cols>
    <col min="1" max="1" width="7.75" style="1" customWidth="1"/>
    <col min="2" max="2" width="11.25" style="1" customWidth="1"/>
    <col min="3" max="3" width="41" style="1" customWidth="1"/>
    <col min="4" max="4" width="5.25" style="1" customWidth="1"/>
    <col min="5" max="5" width="14" style="1" customWidth="1"/>
    <col min="6" max="6" width="14.125" style="1" customWidth="1"/>
    <col min="7" max="7" width="13.625" style="1" customWidth="1"/>
    <col min="8" max="8" width="13.75" style="2" bestFit="1" customWidth="1"/>
    <col min="9" max="9" width="9" style="2"/>
    <col min="10" max="16384" width="9" style="1"/>
  </cols>
  <sheetData>
    <row r="1" spans="1:7" s="54" customFormat="1"/>
    <row r="2" spans="1:7" s="79" customFormat="1" ht="27.2" customHeight="1">
      <c r="A2" s="81" t="s">
        <v>38</v>
      </c>
      <c r="B2" s="81"/>
      <c r="C2" s="81"/>
      <c r="D2" s="81"/>
      <c r="E2" s="81"/>
      <c r="F2" s="81"/>
      <c r="G2" s="81"/>
    </row>
    <row r="3" spans="1:7" s="79" customFormat="1" ht="19.5" customHeight="1">
      <c r="A3" s="80"/>
      <c r="B3" s="80"/>
      <c r="C3" s="80"/>
      <c r="D3" s="80"/>
      <c r="E3" s="80"/>
      <c r="F3" s="80"/>
      <c r="G3" s="80"/>
    </row>
    <row r="4" spans="1:7" s="54" customFormat="1" ht="19.5" customHeight="1" thickBot="1">
      <c r="A4" s="78" t="s">
        <v>37</v>
      </c>
      <c r="B4" s="78"/>
      <c r="C4" s="78"/>
      <c r="D4" s="56"/>
      <c r="F4" s="56"/>
      <c r="G4" s="56"/>
    </row>
    <row r="5" spans="1:7" s="54" customFormat="1" ht="19.5" customHeight="1">
      <c r="A5" s="77" t="s">
        <v>36</v>
      </c>
      <c r="B5" s="76"/>
      <c r="C5" s="56"/>
      <c r="D5" s="58"/>
      <c r="E5" s="75"/>
      <c r="F5" s="75"/>
      <c r="G5" s="75"/>
    </row>
    <row r="6" spans="1:7" s="54" customFormat="1" ht="9.1999999999999993" customHeight="1">
      <c r="A6" s="58"/>
      <c r="B6" s="74"/>
      <c r="C6" s="56"/>
      <c r="D6" s="58"/>
      <c r="E6" s="62"/>
      <c r="F6" s="62"/>
      <c r="G6" s="55"/>
    </row>
    <row r="7" spans="1:7" s="54" customFormat="1" ht="18" customHeight="1">
      <c r="A7" s="73" t="s">
        <v>35</v>
      </c>
      <c r="B7" s="72"/>
      <c r="C7" s="71"/>
      <c r="D7" s="58"/>
      <c r="E7" s="62"/>
      <c r="F7" s="62"/>
      <c r="G7" s="55"/>
    </row>
    <row r="8" spans="1:7" s="54" customFormat="1" ht="21.95" customHeight="1">
      <c r="A8" s="70" t="s">
        <v>34</v>
      </c>
      <c r="B8" s="70"/>
      <c r="C8" s="69">
        <f>F51</f>
        <v>6655000</v>
      </c>
      <c r="D8" s="58"/>
      <c r="E8" s="68"/>
      <c r="F8" s="68"/>
      <c r="G8" s="55"/>
    </row>
    <row r="9" spans="1:7" s="54" customFormat="1" ht="17.25" customHeight="1">
      <c r="A9" s="65" t="s">
        <v>33</v>
      </c>
      <c r="B9" s="63"/>
      <c r="C9" s="63"/>
      <c r="D9" s="58"/>
      <c r="E9" s="68"/>
      <c r="F9" s="68"/>
      <c r="G9" s="55"/>
    </row>
    <row r="10" spans="1:7" s="54" customFormat="1" ht="18.75" customHeight="1">
      <c r="A10" s="67" t="s">
        <v>32</v>
      </c>
      <c r="B10" s="66"/>
      <c r="C10" s="66"/>
      <c r="D10" s="58"/>
      <c r="E10" s="62"/>
      <c r="F10" s="62"/>
      <c r="G10" s="55"/>
    </row>
    <row r="11" spans="1:7" s="54" customFormat="1" ht="16.5" customHeight="1">
      <c r="A11" s="65" t="s">
        <v>31</v>
      </c>
      <c r="B11" s="63"/>
      <c r="C11" s="63"/>
      <c r="D11" s="58"/>
      <c r="E11" s="62"/>
      <c r="F11" s="62"/>
      <c r="G11" s="55"/>
    </row>
    <row r="12" spans="1:7" s="54" customFormat="1" ht="14.25" customHeight="1">
      <c r="A12" s="64" t="s">
        <v>30</v>
      </c>
      <c r="B12" s="63"/>
      <c r="C12" s="63"/>
      <c r="D12" s="58"/>
      <c r="E12" s="62"/>
      <c r="F12" s="56"/>
      <c r="G12" s="55"/>
    </row>
    <row r="13" spans="1:7" s="54" customFormat="1" ht="14.25" customHeight="1">
      <c r="A13" s="61" t="s">
        <v>29</v>
      </c>
      <c r="B13" s="60"/>
      <c r="C13" s="59">
        <v>40905</v>
      </c>
      <c r="D13" s="58"/>
      <c r="E13" s="57"/>
      <c r="F13" s="56"/>
      <c r="G13" s="55"/>
    </row>
    <row r="14" spans="1:7" s="2" customFormat="1" ht="9.1999999999999993" customHeight="1" thickBot="1">
      <c r="A14" s="1"/>
      <c r="B14" s="53"/>
      <c r="C14" s="52"/>
      <c r="D14" s="50"/>
      <c r="E14" s="51"/>
      <c r="F14" s="50"/>
      <c r="G14" s="49"/>
    </row>
    <row r="15" spans="1:7" s="2" customFormat="1" ht="27.95" customHeight="1" thickBot="1">
      <c r="A15" s="48" t="s">
        <v>28</v>
      </c>
      <c r="B15" s="47" t="s">
        <v>27</v>
      </c>
      <c r="C15" s="45" t="s">
        <v>26</v>
      </c>
      <c r="D15" s="46" t="s">
        <v>25</v>
      </c>
      <c r="E15" s="45" t="s">
        <v>24</v>
      </c>
      <c r="F15" s="45" t="s">
        <v>23</v>
      </c>
      <c r="G15" s="44" t="s">
        <v>22</v>
      </c>
    </row>
    <row r="16" spans="1:7" s="8" customFormat="1" ht="17.100000000000001" customHeight="1">
      <c r="A16" s="43"/>
      <c r="B16" s="23"/>
      <c r="C16" s="42"/>
      <c r="D16" s="23"/>
      <c r="E16" s="41"/>
      <c r="F16" s="40"/>
      <c r="G16" s="39" t="str">
        <f>IF((D16*F16)&gt;0,(D16*F16)," ")</f>
        <v xml:space="preserve"> </v>
      </c>
    </row>
    <row r="17" spans="1:8" s="8" customFormat="1" ht="17.100000000000001" customHeight="1">
      <c r="A17" s="30" t="s">
        <v>21</v>
      </c>
      <c r="B17" s="35" t="s">
        <v>20</v>
      </c>
      <c r="C17" s="37" t="s">
        <v>19</v>
      </c>
      <c r="D17" s="33">
        <v>1</v>
      </c>
      <c r="E17" s="32">
        <v>2356000</v>
      </c>
      <c r="F17" s="16">
        <v>2120000</v>
      </c>
      <c r="G17" s="14">
        <f>IF((D17*F17)&gt;0,(D17*F17)," ")</f>
        <v>2120000</v>
      </c>
      <c r="H17" s="26">
        <f>E17*27%</f>
        <v>636120</v>
      </c>
    </row>
    <row r="18" spans="1:8" s="8" customFormat="1" ht="17.100000000000001" customHeight="1">
      <c r="A18" s="30"/>
      <c r="B18" s="35"/>
      <c r="C18" s="37" t="s">
        <v>18</v>
      </c>
      <c r="D18" s="33"/>
      <c r="E18" s="36"/>
      <c r="F18" s="16"/>
      <c r="G18" s="14" t="str">
        <f>IF((D18*F18)&gt;0,(D18*F18)," ")</f>
        <v xml:space="preserve"> </v>
      </c>
    </row>
    <row r="19" spans="1:8" s="8" customFormat="1" ht="17.100000000000001" customHeight="1">
      <c r="A19" s="30"/>
      <c r="B19" s="35"/>
      <c r="C19" s="37" t="s">
        <v>17</v>
      </c>
      <c r="D19" s="33"/>
      <c r="E19" s="36"/>
      <c r="F19" s="16"/>
      <c r="G19" s="14" t="str">
        <f>IF((D19*F19)&gt;0,(D19*F19)," ")</f>
        <v xml:space="preserve"> </v>
      </c>
    </row>
    <row r="20" spans="1:8" s="8" customFormat="1" ht="17.100000000000001" customHeight="1">
      <c r="A20" s="30"/>
      <c r="B20" s="35"/>
      <c r="C20" s="37" t="s">
        <v>16</v>
      </c>
      <c r="D20" s="33"/>
      <c r="E20" s="36"/>
      <c r="F20" s="16"/>
      <c r="G20" s="14"/>
    </row>
    <row r="21" spans="1:8" s="8" customFormat="1" ht="17.100000000000001" customHeight="1">
      <c r="A21" s="30"/>
      <c r="B21" s="35"/>
      <c r="C21" s="37" t="s">
        <v>15</v>
      </c>
      <c r="D21" s="33"/>
      <c r="E21" s="36"/>
      <c r="F21" s="16"/>
      <c r="G21" s="14" t="str">
        <f>IF((D21*F21)&gt;0,(D21*F21)," ")</f>
        <v xml:space="preserve"> </v>
      </c>
    </row>
    <row r="22" spans="1:8" s="8" customFormat="1" ht="17.100000000000001" customHeight="1">
      <c r="A22" s="30"/>
      <c r="B22" s="35"/>
      <c r="C22" s="37" t="s">
        <v>14</v>
      </c>
      <c r="D22" s="33"/>
      <c r="E22" s="36"/>
      <c r="F22" s="16"/>
      <c r="G22" s="14" t="str">
        <f>IF((D22*F22)&gt;0,(D22*F22)," ")</f>
        <v xml:space="preserve"> </v>
      </c>
    </row>
    <row r="23" spans="1:8" s="8" customFormat="1" ht="17.100000000000001" customHeight="1">
      <c r="A23" s="30"/>
      <c r="B23" s="35"/>
      <c r="C23" s="37" t="s">
        <v>13</v>
      </c>
      <c r="D23" s="33"/>
      <c r="E23" s="36"/>
      <c r="F23" s="16"/>
      <c r="G23" s="14" t="str">
        <f>IF((D23*F23)&gt;0,(D23*F23)," ")</f>
        <v xml:space="preserve"> </v>
      </c>
    </row>
    <row r="24" spans="1:8" s="8" customFormat="1" ht="17.100000000000001" customHeight="1">
      <c r="A24" s="30"/>
      <c r="B24" s="35"/>
      <c r="C24" s="37" t="s">
        <v>12</v>
      </c>
      <c r="D24" s="33"/>
      <c r="E24" s="36"/>
      <c r="F24" s="16"/>
      <c r="G24" s="14" t="str">
        <f>IF((D24*F24)&gt;0,(D24*F24)," ")</f>
        <v xml:space="preserve"> </v>
      </c>
    </row>
    <row r="25" spans="1:8" s="8" customFormat="1" ht="17.100000000000001" customHeight="1">
      <c r="A25" s="30"/>
      <c r="B25" s="35"/>
      <c r="C25" s="37" t="s">
        <v>11</v>
      </c>
      <c r="D25" s="33"/>
      <c r="E25" s="36"/>
      <c r="F25" s="16"/>
      <c r="G25" s="14" t="str">
        <f>IF((D25*F25)&gt;0,(D25*F25)," ")</f>
        <v xml:space="preserve"> </v>
      </c>
    </row>
    <row r="26" spans="1:8" s="8" customFormat="1" ht="17.100000000000001" customHeight="1">
      <c r="A26" s="30"/>
      <c r="B26" s="35"/>
      <c r="C26" s="37" t="s">
        <v>10</v>
      </c>
      <c r="D26" s="33"/>
      <c r="E26" s="36"/>
      <c r="F26" s="16"/>
      <c r="G26" s="14" t="str">
        <f>IF((D26*F26)&gt;0,(D26*F26)," ")</f>
        <v xml:space="preserve"> </v>
      </c>
    </row>
    <row r="27" spans="1:8" s="8" customFormat="1" ht="17.100000000000001" customHeight="1">
      <c r="A27" s="30"/>
      <c r="B27" s="35"/>
      <c r="C27" s="37" t="s">
        <v>9</v>
      </c>
      <c r="D27" s="33"/>
      <c r="E27" s="36"/>
      <c r="F27" s="16"/>
      <c r="G27" s="14" t="str">
        <f>IF((D27*F27)&gt;0,(D27*F27)," ")</f>
        <v xml:space="preserve"> </v>
      </c>
    </row>
    <row r="28" spans="1:8" s="8" customFormat="1" ht="17.100000000000001" customHeight="1">
      <c r="A28" s="30"/>
      <c r="B28" s="35"/>
      <c r="C28" s="37" t="s">
        <v>8</v>
      </c>
      <c r="D28" s="33"/>
      <c r="E28" s="36"/>
      <c r="F28" s="16"/>
      <c r="G28" s="14" t="str">
        <f>IF((D28*F28)&gt;0,(D28*F28)," ")</f>
        <v xml:space="preserve"> </v>
      </c>
    </row>
    <row r="29" spans="1:8" s="8" customFormat="1" ht="17.100000000000001" customHeight="1">
      <c r="A29" s="30"/>
      <c r="B29" s="35"/>
      <c r="C29" s="37" t="s">
        <v>7</v>
      </c>
      <c r="D29" s="33"/>
      <c r="E29" s="36"/>
      <c r="F29" s="16"/>
      <c r="G29" s="14" t="str">
        <f>IF((D29*F29)&gt;0,(D29*F29)," ")</f>
        <v xml:space="preserve"> </v>
      </c>
    </row>
    <row r="30" spans="1:8" s="8" customFormat="1" ht="17.100000000000001" customHeight="1">
      <c r="A30" s="30"/>
      <c r="B30" s="35"/>
      <c r="C30" s="37"/>
      <c r="D30" s="33"/>
      <c r="E30" s="36"/>
      <c r="F30" s="16"/>
      <c r="G30" s="14" t="str">
        <f>IF((D30*F30)&gt;0,(D30*F30)," ")</f>
        <v xml:space="preserve"> </v>
      </c>
    </row>
    <row r="31" spans="1:8" s="8" customFormat="1" ht="17.100000000000001" customHeight="1">
      <c r="A31" s="30"/>
      <c r="B31" s="35"/>
      <c r="C31" s="37"/>
      <c r="D31" s="33"/>
      <c r="E31" s="36"/>
      <c r="F31" s="16">
        <f>E31</f>
        <v>0</v>
      </c>
      <c r="G31" s="14" t="str">
        <f>IF((D31*F31)&gt;0,(D31*F31)," ")</f>
        <v xml:space="preserve"> </v>
      </c>
    </row>
    <row r="32" spans="1:8" s="8" customFormat="1" ht="17.100000000000001" customHeight="1">
      <c r="A32" s="20"/>
      <c r="B32" s="35"/>
      <c r="C32" s="37"/>
      <c r="D32" s="33"/>
      <c r="E32" s="38"/>
      <c r="F32" s="16">
        <f>E32</f>
        <v>0</v>
      </c>
      <c r="G32" s="14" t="str">
        <f>IF((D32*F32)&gt;0,(D32*F32)," ")</f>
        <v xml:space="preserve"> </v>
      </c>
    </row>
    <row r="33" spans="1:9" s="8" customFormat="1" ht="17.100000000000001" customHeight="1">
      <c r="A33" s="20"/>
      <c r="B33" s="35" t="s">
        <v>39</v>
      </c>
      <c r="C33" s="37" t="s">
        <v>40</v>
      </c>
      <c r="D33" s="33">
        <v>4</v>
      </c>
      <c r="E33" s="36">
        <v>868000</v>
      </c>
      <c r="F33" s="16">
        <v>700000</v>
      </c>
      <c r="G33" s="14">
        <f>IF((D33*F33)&gt;0,(D33*F33)," ")</f>
        <v>2800000</v>
      </c>
    </row>
    <row r="34" spans="1:9" s="8" customFormat="1" ht="17.100000000000001" customHeight="1">
      <c r="A34" s="30"/>
      <c r="B34" s="35"/>
      <c r="C34" s="37"/>
      <c r="D34" s="33"/>
      <c r="E34" s="36"/>
      <c r="F34" s="16"/>
      <c r="G34" s="14" t="str">
        <f>IF((D34*F34)&gt;0,(D34*F34)," ")</f>
        <v xml:space="preserve"> </v>
      </c>
    </row>
    <row r="35" spans="1:9" s="8" customFormat="1" ht="17.100000000000001" customHeight="1">
      <c r="A35" s="30"/>
      <c r="B35" s="35" t="s">
        <v>6</v>
      </c>
      <c r="C35" s="37" t="s">
        <v>5</v>
      </c>
      <c r="D35" s="33">
        <v>1</v>
      </c>
      <c r="E35" s="36">
        <v>480000</v>
      </c>
      <c r="F35" s="16">
        <v>430000</v>
      </c>
      <c r="G35" s="14">
        <f>IF((D35*F35)&gt;0,(D35*F35)," ")</f>
        <v>430000</v>
      </c>
    </row>
    <row r="36" spans="1:9" s="8" customFormat="1" ht="17.100000000000001" customHeight="1">
      <c r="A36" s="30"/>
      <c r="B36" s="35"/>
      <c r="C36" s="34"/>
      <c r="D36" s="33"/>
      <c r="E36" s="32"/>
      <c r="F36" s="16">
        <f>D36*E36</f>
        <v>0</v>
      </c>
      <c r="G36" s="14" t="str">
        <f>IF((D36*F36)&gt;0,(D36*F36)," ")</f>
        <v xml:space="preserve"> </v>
      </c>
    </row>
    <row r="37" spans="1:9" s="8" customFormat="1" ht="17.100000000000001" customHeight="1">
      <c r="A37" s="30"/>
      <c r="B37" s="35" t="s">
        <v>4</v>
      </c>
      <c r="C37" s="34" t="s">
        <v>3</v>
      </c>
      <c r="D37" s="33">
        <v>1</v>
      </c>
      <c r="E37" s="32">
        <v>700000</v>
      </c>
      <c r="F37" s="16">
        <f>E37</f>
        <v>700000</v>
      </c>
      <c r="G37" s="14">
        <f>IF((D37*F37)&gt;0,(D37*F37)," ")</f>
        <v>700000</v>
      </c>
    </row>
    <row r="38" spans="1:9" s="8" customFormat="1" ht="17.100000000000001" customHeight="1">
      <c r="A38" s="30"/>
      <c r="B38" s="23"/>
      <c r="C38" s="31"/>
      <c r="D38" s="23"/>
      <c r="E38" s="16"/>
      <c r="F38" s="16"/>
      <c r="G38" s="14" t="str">
        <f>IF((D38*F38)&gt;0,(D38*F38)," ")</f>
        <v xml:space="preserve"> </v>
      </c>
    </row>
    <row r="39" spans="1:9" s="8" customFormat="1" ht="17.100000000000001" customHeight="1">
      <c r="A39" s="30"/>
      <c r="B39" s="23"/>
      <c r="C39" s="31"/>
      <c r="D39" s="23"/>
      <c r="E39" s="16"/>
      <c r="F39" s="16"/>
      <c r="G39" s="14" t="str">
        <f>IF((D39*F39)&gt;0,(D39*F39)," ")</f>
        <v xml:space="preserve"> </v>
      </c>
    </row>
    <row r="40" spans="1:9" s="8" customFormat="1" ht="17.100000000000001" customHeight="1">
      <c r="A40" s="30"/>
      <c r="B40" s="23"/>
      <c r="C40" s="29"/>
      <c r="D40" s="23"/>
      <c r="E40" s="27"/>
      <c r="F40" s="16"/>
      <c r="G40" s="14" t="str">
        <f>IF((D40*F40)&gt;0,(D40*F40)," ")</f>
        <v xml:space="preserve"> </v>
      </c>
      <c r="H40" s="26">
        <f>E40*30%</f>
        <v>0</v>
      </c>
    </row>
    <row r="41" spans="1:9" s="8" customFormat="1" ht="17.100000000000001" customHeight="1">
      <c r="A41" s="20"/>
      <c r="B41" s="23"/>
      <c r="C41" s="28"/>
      <c r="D41" s="23"/>
      <c r="E41" s="27"/>
      <c r="F41" s="16"/>
      <c r="G41" s="14" t="str">
        <f>IF((D41*F41)&gt;0,(D41*F41)," ")</f>
        <v xml:space="preserve"> </v>
      </c>
      <c r="H41" s="26">
        <f>E41*30%</f>
        <v>0</v>
      </c>
    </row>
    <row r="42" spans="1:9" s="8" customFormat="1" ht="17.100000000000001" customHeight="1">
      <c r="A42" s="20"/>
      <c r="B42" s="23"/>
      <c r="C42" s="24"/>
      <c r="D42" s="23"/>
      <c r="E42" s="16"/>
      <c r="F42" s="16"/>
      <c r="G42" s="14" t="str">
        <f>IF((D42*F42)&gt;0,(D42*F42)," ")</f>
        <v xml:space="preserve"> </v>
      </c>
      <c r="H42" s="22"/>
      <c r="I42" s="21"/>
    </row>
    <row r="43" spans="1:9" s="8" customFormat="1" ht="17.100000000000001" customHeight="1">
      <c r="A43" s="20"/>
      <c r="B43" s="25"/>
      <c r="C43" s="24"/>
      <c r="D43" s="23"/>
      <c r="E43" s="16"/>
      <c r="F43" s="16"/>
      <c r="G43" s="14">
        <f>D43*F43</f>
        <v>0</v>
      </c>
      <c r="H43" s="22"/>
      <c r="I43" s="21"/>
    </row>
    <row r="44" spans="1:9" s="8" customFormat="1" ht="17.100000000000001" customHeight="1">
      <c r="A44" s="20"/>
      <c r="B44" s="25"/>
      <c r="C44" s="24"/>
      <c r="D44" s="23"/>
      <c r="E44" s="16"/>
      <c r="F44" s="16"/>
      <c r="G44" s="14">
        <f>D44*F44</f>
        <v>0</v>
      </c>
      <c r="H44" s="22"/>
      <c r="I44" s="21"/>
    </row>
    <row r="45" spans="1:9" s="8" customFormat="1" ht="17.100000000000001" customHeight="1">
      <c r="A45" s="20"/>
      <c r="B45" s="25"/>
      <c r="C45" s="24"/>
      <c r="D45" s="23"/>
      <c r="E45" s="16"/>
      <c r="F45" s="16"/>
      <c r="G45" s="14">
        <f>D45*F45</f>
        <v>0</v>
      </c>
      <c r="H45" s="22"/>
      <c r="I45" s="21"/>
    </row>
    <row r="46" spans="1:9" s="8" customFormat="1" ht="17.100000000000001" customHeight="1">
      <c r="A46" s="20"/>
      <c r="B46" s="25"/>
      <c r="C46" s="24"/>
      <c r="D46" s="23"/>
      <c r="E46" s="16"/>
      <c r="F46" s="16"/>
      <c r="G46" s="14">
        <f>D46*F46</f>
        <v>0</v>
      </c>
      <c r="H46" s="22"/>
      <c r="I46" s="21"/>
    </row>
    <row r="47" spans="1:9" s="8" customFormat="1" ht="17.100000000000001" customHeight="1" thickBot="1">
      <c r="A47" s="20"/>
      <c r="B47" s="19"/>
      <c r="C47" s="18"/>
      <c r="D47" s="17"/>
      <c r="E47" s="16" t="str">
        <f>IF(ISERROR(VLOOKUP($B47,[1]pdb!$A$1:$F$2899,3,FALSE))," ",VLOOKUP($B47,[1]pdb!$A$1:$F$2899,3,FALSE))</f>
        <v xml:space="preserve"> </v>
      </c>
      <c r="F47" s="15"/>
      <c r="G47" s="14"/>
    </row>
    <row r="48" spans="1:9" ht="17.100000000000001" customHeight="1">
      <c r="A48" s="13"/>
      <c r="B48" s="13"/>
      <c r="C48" s="13"/>
      <c r="D48" s="13"/>
      <c r="E48" s="13"/>
      <c r="F48" s="13"/>
      <c r="G48" s="13"/>
    </row>
    <row r="49" spans="1:7" s="2" customFormat="1" ht="17.100000000000001" customHeight="1">
      <c r="A49" s="8"/>
      <c r="B49" s="12"/>
      <c r="C49" s="12"/>
      <c r="D49" s="11" t="s">
        <v>2</v>
      </c>
      <c r="E49" s="11"/>
      <c r="F49" s="10">
        <f>SUM(G16:G47)</f>
        <v>6050000</v>
      </c>
      <c r="G49" s="10"/>
    </row>
    <row r="50" spans="1:7" s="2" customFormat="1" ht="17.100000000000001" customHeight="1">
      <c r="A50" s="8"/>
      <c r="B50" s="7"/>
      <c r="C50" s="7"/>
      <c r="D50" s="6" t="s">
        <v>1</v>
      </c>
      <c r="E50" s="6"/>
      <c r="F50" s="9">
        <f>F49/10</f>
        <v>605000</v>
      </c>
      <c r="G50" s="9"/>
    </row>
    <row r="51" spans="1:7" s="2" customFormat="1" ht="17.100000000000001" customHeight="1">
      <c r="A51" s="8"/>
      <c r="B51" s="7"/>
      <c r="C51" s="7"/>
      <c r="D51" s="6" t="s">
        <v>0</v>
      </c>
      <c r="E51" s="6"/>
      <c r="F51" s="5">
        <f>F49+F50</f>
        <v>6655000</v>
      </c>
      <c r="G51" s="5"/>
    </row>
    <row r="52" spans="1:7" s="3" customFormat="1" ht="16.5" customHeight="1">
      <c r="B52" s="4"/>
      <c r="C52" s="4"/>
    </row>
  </sheetData>
  <mergeCells count="12">
    <mergeCell ref="A2:G2"/>
    <mergeCell ref="A4:C4"/>
    <mergeCell ref="A8:B8"/>
    <mergeCell ref="A48:G48"/>
    <mergeCell ref="D49:E49"/>
    <mergeCell ref="F49:G49"/>
    <mergeCell ref="B50:C50"/>
    <mergeCell ref="D50:E50"/>
    <mergeCell ref="F50:G50"/>
    <mergeCell ref="B51:C51"/>
    <mergeCell ref="D51:E51"/>
    <mergeCell ref="F51:G51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ml370 (4)</vt:lpstr>
      <vt:lpstr>'ml370 (4)'!Print_Area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dcterms:created xsi:type="dcterms:W3CDTF">2011-12-28T08:50:39Z</dcterms:created>
  <dcterms:modified xsi:type="dcterms:W3CDTF">2011-12-28T08:52:42Z</dcterms:modified>
</cp:coreProperties>
</file>