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6155" windowHeight="13005" activeTab="3"/>
  </bookViews>
  <sheets>
    <sheet name="ml350리스" sheetId="7" r:id="rId1"/>
    <sheet name="ml370리스" sheetId="6" r:id="rId2"/>
    <sheet name="ml350" sheetId="3" r:id="rId3"/>
    <sheet name="ml370" sheetId="1" r:id="rId4"/>
  </sheets>
  <externalReferences>
    <externalReference r:id="rId5"/>
    <externalReference r:id="rId6"/>
    <externalReference r:id="rId7"/>
  </externalReferences>
  <definedNames>
    <definedName name="_xlnm.Print_Area" localSheetId="2">'ml350'!$A$1:$G$51</definedName>
    <definedName name="_xlnm.Print_Area" localSheetId="0">ml350리스!$A$1:$G$51</definedName>
    <definedName name="_xlnm.Print_Area" localSheetId="3">'ml370'!$A$1:$G$51</definedName>
    <definedName name="_xlnm.Print_Area" localSheetId="1">ml370리스!$A$1:$G$51</definedName>
    <definedName name="Z_EBA405AB_8338_11D5_930F_00010296CC45_.wvu.PrintArea" localSheetId="2" hidden="1">'ml350'!$B$1:$G$50</definedName>
    <definedName name="Z_EBA405AB_8338_11D5_930F_00010296CC45_.wvu.PrintArea" localSheetId="0" hidden="1">ml350리스!$B$1:$G$50</definedName>
    <definedName name="Z_EBA405AB_8338_11D5_930F_00010296CC45_.wvu.PrintArea" localSheetId="3" hidden="1">'ml370'!$B$1:$G$50</definedName>
    <definedName name="Z_EBA405AB_8338_11D5_930F_00010296CC45_.wvu.PrintArea" localSheetId="1" hidden="1">ml370리스!$B$1:$G$50</definedName>
  </definedNames>
  <calcPr calcId="114210"/>
</workbook>
</file>

<file path=xl/calcChain.xml><?xml version="1.0" encoding="utf-8"?>
<calcChain xmlns="http://schemas.openxmlformats.org/spreadsheetml/2006/main">
  <c r="E47" i="7"/>
  <c r="G46"/>
  <c r="G45"/>
  <c r="G44"/>
  <c r="G43"/>
  <c r="G42"/>
  <c r="H41"/>
  <c r="G41"/>
  <c r="H40"/>
  <c r="G40"/>
  <c r="G39"/>
  <c r="G38"/>
  <c r="G37"/>
  <c r="G36"/>
  <c r="G35"/>
  <c r="G34"/>
  <c r="G33"/>
  <c r="C33"/>
  <c r="B33"/>
  <c r="G32"/>
  <c r="G31"/>
  <c r="G30"/>
  <c r="G29"/>
  <c r="G28"/>
  <c r="G27"/>
  <c r="G26"/>
  <c r="G25"/>
  <c r="G24"/>
  <c r="G23"/>
  <c r="G22"/>
  <c r="G21"/>
  <c r="G19"/>
  <c r="G18"/>
  <c r="H17"/>
  <c r="G17"/>
  <c r="G16"/>
  <c r="E47" i="6"/>
  <c r="G46"/>
  <c r="G45"/>
  <c r="G44"/>
  <c r="G43"/>
  <c r="G42"/>
  <c r="H41"/>
  <c r="G41"/>
  <c r="C41"/>
  <c r="B41"/>
  <c r="H40"/>
  <c r="G40"/>
  <c r="C40"/>
  <c r="B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19"/>
  <c r="G18"/>
  <c r="H17"/>
  <c r="G17"/>
  <c r="G16"/>
  <c r="F40" i="1"/>
  <c r="F41"/>
  <c r="F42"/>
  <c r="C41"/>
  <c r="B41"/>
  <c r="F17" i="3"/>
  <c r="F31"/>
  <c r="F32"/>
  <c r="G32"/>
  <c r="F33"/>
  <c r="F37"/>
  <c r="G37"/>
  <c r="F36"/>
  <c r="G36"/>
  <c r="F35"/>
  <c r="G35"/>
  <c r="C33"/>
  <c r="B33"/>
  <c r="E47"/>
  <c r="G46"/>
  <c r="G45"/>
  <c r="G44"/>
  <c r="G43"/>
  <c r="G42"/>
  <c r="H41"/>
  <c r="G41"/>
  <c r="G40"/>
  <c r="H40"/>
  <c r="G39"/>
  <c r="G38"/>
  <c r="G34"/>
  <c r="G33"/>
  <c r="G31"/>
  <c r="G30"/>
  <c r="G29"/>
  <c r="G28"/>
  <c r="G27"/>
  <c r="G26"/>
  <c r="G25"/>
  <c r="G24"/>
  <c r="G23"/>
  <c r="G22"/>
  <c r="G21"/>
  <c r="G19"/>
  <c r="G18"/>
  <c r="H17"/>
  <c r="G17"/>
  <c r="G16"/>
  <c r="E47" i="1"/>
  <c r="G46"/>
  <c r="G45"/>
  <c r="G44"/>
  <c r="G43"/>
  <c r="G42"/>
  <c r="H41"/>
  <c r="G41"/>
  <c r="G40"/>
  <c r="H40"/>
  <c r="C40"/>
  <c r="B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19"/>
  <c r="H17"/>
  <c r="G17"/>
  <c r="G16"/>
  <c r="F49" i="7"/>
  <c r="F50"/>
  <c r="F51"/>
  <c r="C8"/>
  <c r="F49" i="1"/>
  <c r="F50"/>
  <c r="F51"/>
  <c r="F49" i="3"/>
  <c r="F50"/>
  <c r="F51"/>
  <c r="C8"/>
  <c r="F50" i="6"/>
  <c r="F51"/>
  <c r="C8"/>
  <c r="C8" i="1"/>
  <c r="G56"/>
</calcChain>
</file>

<file path=xl/sharedStrings.xml><?xml version="1.0" encoding="utf-8"?>
<sst xmlns="http://schemas.openxmlformats.org/spreadsheetml/2006/main" count="178" uniqueCount="70">
  <si>
    <t>견      적      서</t>
    <phoneticPr fontId="5" type="noConversion"/>
  </si>
  <si>
    <t>아래와 같이 견적 합니다.</t>
  </si>
  <si>
    <t>견적 금액 합계 :</t>
    <phoneticPr fontId="5" type="noConversion"/>
  </si>
  <si>
    <t>(부가가치세 포함)</t>
    <phoneticPr fontId="5" type="noConversion"/>
  </si>
  <si>
    <t>납품 예정 일자 :  발주후  약속일</t>
    <phoneticPr fontId="5" type="noConversion"/>
  </si>
  <si>
    <t>견적 유효 기간 : 견적일로부터 15일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</si>
  <si>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</si>
  <si>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</si>
  <si>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</si>
  <si>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</si>
  <si>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</si>
  <si>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</si>
  <si>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</si>
  <si>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소비자단가</t>
    <phoneticPr fontId="5" type="noConversion"/>
  </si>
  <si>
    <t>공급단가</t>
    <phoneticPr fontId="5" type="noConversion"/>
  </si>
  <si>
    <t>공급합계</t>
    <phoneticPr fontId="5" type="noConversion"/>
  </si>
  <si>
    <t>서버</t>
    <phoneticPr fontId="5" type="noConversion"/>
  </si>
  <si>
    <t>HP ML370</t>
    <phoneticPr fontId="5" type="noConversion"/>
  </si>
  <si>
    <t>Processor(s)</t>
  </si>
  <si>
    <t>Memory</t>
  </si>
  <si>
    <t>Network Controller</t>
  </si>
  <si>
    <t>two Embedded NC373i Multifunction Gigabit Server Adapters</t>
    <phoneticPr fontId="5" type="noConversion"/>
  </si>
  <si>
    <t>Storage Controller</t>
  </si>
  <si>
    <t>HP Smart Array P400/256MB Controller</t>
    <phoneticPr fontId="5" type="noConversion"/>
  </si>
  <si>
    <t>Internal Storage</t>
  </si>
  <si>
    <t>16x SFF SAS/SATA drive</t>
    <phoneticPr fontId="5" type="noConversion"/>
  </si>
  <si>
    <t>Optical Drive</t>
  </si>
  <si>
    <t>DVD-ROM, DVD/CD-RW, or Floppy</t>
    <phoneticPr fontId="5" type="noConversion"/>
  </si>
  <si>
    <t>PCI Expansion Slots</t>
    <phoneticPr fontId="5" type="noConversion"/>
  </si>
  <si>
    <t>PCI-X 64bit 133MHz x 2</t>
    <phoneticPr fontId="5" type="noConversion"/>
  </si>
  <si>
    <t>Pci Express 4x x 6</t>
    <phoneticPr fontId="5" type="noConversion"/>
  </si>
  <si>
    <t>Power Supply</t>
  </si>
  <si>
    <t>Fans</t>
  </si>
  <si>
    <t>9 total, N+1 redundancy standard</t>
  </si>
  <si>
    <t>Form Factor</t>
  </si>
  <si>
    <t>Rack (1U), (1.75 in/4.45 cm); 27.75 inch depth (70.5cm)</t>
  </si>
  <si>
    <t>Tower</t>
  </si>
  <si>
    <t>os</t>
    <phoneticPr fontId="5" type="noConversion"/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</si>
  <si>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</si>
  <si>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</si>
  <si>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</si>
  <si>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>HP ML370G05 Quad Core 3.0</t>
    <phoneticPr fontId="5" type="noConversion"/>
  </si>
  <si>
    <t>Quad-Core Intel Xeon 3.0GHz-2X6MB/1333 FSB</t>
    <phoneticPr fontId="5" type="noConversion"/>
  </si>
  <si>
    <t>638180-371</t>
  </si>
  <si>
    <t xml:space="preserve">HP ML350T06 E5606 LFF Entry AP Svr </t>
  </si>
  <si>
    <t>Processor : (1) Intel® Xeon® E5606 (2.13GHz/4-core/8MB/80W, DDR3-1066, HT, Turbo 1/1/2/2/3/3) Processor</t>
    <phoneticPr fontId="3" type="noConversion"/>
  </si>
  <si>
    <t>Cache Memory : 8MB (1 x 8MB) L3 cache</t>
    <phoneticPr fontId="3" type="noConversion"/>
  </si>
  <si>
    <t xml:space="preserve">Memory : 4GB (1 x 4GB) PC3-10600R (DDR3-1333) Registered DIMMs </t>
    <phoneticPr fontId="3" type="noConversion"/>
  </si>
  <si>
    <t>Network Controller : Embedded NC326i PCI Express Dual Port Gigabit Server Adapter</t>
    <phoneticPr fontId="3" type="noConversion"/>
  </si>
  <si>
    <t>Storage Controller : HP Smart Array P410i/Zero Memory Controller</t>
    <phoneticPr fontId="3" type="noConversion"/>
  </si>
  <si>
    <t>Hard Drive : None ship standard</t>
    <phoneticPr fontId="3" type="noConversion"/>
  </si>
  <si>
    <t>Internal Storage : (6) LFF SATA/SAS HDD bays; upgradeable to (8) in total</t>
    <phoneticPr fontId="3" type="noConversion"/>
  </si>
  <si>
    <t>Optical Drive : HP Half-Height SATA DVD-ROM Optical Drive</t>
    <phoneticPr fontId="3" type="noConversion"/>
  </si>
  <si>
    <t>Power Supply : (1) 460 Watt Hot-Plug (Redundancy enabled) power supply</t>
    <phoneticPr fontId="3" type="noConversion"/>
  </si>
  <si>
    <t>Fans : 3 fans ship standard</t>
    <phoneticPr fontId="3" type="noConversion"/>
  </si>
  <si>
    <t>Accessories : PS/2 Keyboard and Mouse ship standard</t>
    <phoneticPr fontId="3" type="noConversion"/>
  </si>
  <si>
    <t>Form Factor : Tower (5U)</t>
    <phoneticPr fontId="3" type="noConversion"/>
  </si>
  <si>
    <t>638319-B21</t>
  </si>
  <si>
    <t xml:space="preserve">HP ML350 G6 E5606 Kit                   </t>
  </si>
  <si>
    <t>462967-B21</t>
  </si>
  <si>
    <t>HP 512MB P-Series BBWC Upgrade</t>
  </si>
  <si>
    <t>os</t>
    <phoneticPr fontId="3" type="noConversion"/>
  </si>
  <si>
    <t>Windows Server 2003 Std 5cal</t>
    <phoneticPr fontId="3" type="noConversion"/>
  </si>
  <si>
    <t>Windows 2003 Enterprise 25cal</t>
    <phoneticPr fontId="5" type="noConversion"/>
  </si>
  <si>
    <t>기본 4GB Memory (최대 32GB)</t>
    <phoneticPr fontId="5" type="noConversion"/>
  </si>
  <si>
    <t>800/1000W Power Supply</t>
    <phoneticPr fontId="5" type="noConversion"/>
  </si>
  <si>
    <t>리스 견적서</t>
    <phoneticPr fontId="5" type="noConversion"/>
  </si>
  <si>
    <t>1. 리스조건은 36개월입니다.</t>
    <phoneticPr fontId="3" type="noConversion"/>
  </si>
  <si>
    <t>(리스제품)</t>
    <phoneticPr fontId="3" type="noConversion"/>
  </si>
  <si>
    <t>튼튼정형외과 귀하</t>
    <phoneticPr fontId="5" type="noConversion"/>
  </si>
</sst>
</file>

<file path=xl/styles.xml><?xml version="1.0" encoding="utf-8"?>
<styleSheet xmlns="http://schemas.openxmlformats.org/spreadsheetml/2006/main">
  <numFmts count="12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0" formatCode="0.0%"/>
    <numFmt numFmtId="181" formatCode="#,##0_);[Red]\(#,##0\)"/>
    <numFmt numFmtId="182" formatCode="_(* #,##0_);_(* \(#,##0\);_(* &quot;-&quot;_);_(@_)"/>
    <numFmt numFmtId="183" formatCode="_ * #,##0_ ;_ * \-#,##0_ ;_ * &quot;-&quot;_ ;_ @_ "/>
    <numFmt numFmtId="184" formatCode="&quot;₩&quot;#,##0.00"/>
  </numFmts>
  <fonts count="20">
    <font>
      <sz val="11"/>
      <color theme="1"/>
      <name val="맑은 고딕"/>
      <family val="3"/>
      <charset val="129"/>
      <scheme val="minor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3"/>
      <charset val="129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42"/>
      </top>
      <bottom style="thin">
        <color indexed="42"/>
      </bottom>
      <diagonal/>
    </border>
    <border>
      <left style="thin">
        <color indexed="64"/>
      </left>
      <right style="thin">
        <color indexed="64"/>
      </right>
      <top/>
      <bottom style="thin">
        <color indexed="4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17" fillId="0" borderId="0"/>
    <xf numFmtId="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42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1" fillId="0" borderId="0"/>
  </cellStyleXfs>
  <cellXfs count="86">
    <xf numFmtId="0" fontId="0" fillId="0" borderId="0" xfId="0">
      <alignment vertical="center"/>
    </xf>
    <xf numFmtId="0" fontId="2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0" fontId="4" fillId="0" borderId="0" xfId="8" applyFont="1" applyBorder="1" applyAlignment="1">
      <alignment horizontal="center" vertical="center"/>
    </xf>
    <xf numFmtId="0" fontId="2" fillId="0" borderId="0" xfId="8" applyFont="1" applyBorder="1" applyAlignment="1">
      <alignment vertical="center"/>
    </xf>
    <xf numFmtId="0" fontId="8" fillId="0" borderId="1" xfId="8" applyFont="1" applyBorder="1" applyAlignment="1">
      <alignment vertical="center"/>
    </xf>
    <xf numFmtId="0" fontId="9" fillId="0" borderId="0" xfId="8" applyFont="1" applyBorder="1" applyAlignment="1">
      <alignment vertical="center"/>
    </xf>
    <xf numFmtId="0" fontId="10" fillId="0" borderId="0" xfId="8" applyFont="1" applyBorder="1" applyAlignment="1">
      <alignment vertical="center"/>
    </xf>
    <xf numFmtId="0" fontId="7" fillId="0" borderId="0" xfId="8" applyFont="1" applyAlignment="1">
      <alignment vertical="center"/>
    </xf>
    <xf numFmtId="176" fontId="8" fillId="0" borderId="0" xfId="8" applyNumberFormat="1" applyFont="1" applyBorder="1" applyAlignment="1">
      <alignment vertical="center"/>
    </xf>
    <xf numFmtId="0" fontId="8" fillId="0" borderId="0" xfId="9" applyFont="1" applyAlignment="1">
      <alignment vertical="center"/>
    </xf>
    <xf numFmtId="41" fontId="12" fillId="0" borderId="0" xfId="3" applyFont="1" applyBorder="1" applyAlignment="1">
      <alignment vertical="center"/>
    </xf>
    <xf numFmtId="0" fontId="13" fillId="2" borderId="0" xfId="8" applyFont="1" applyFill="1" applyAlignment="1">
      <alignment vertical="center"/>
    </xf>
    <xf numFmtId="0" fontId="8" fillId="2" borderId="0" xfId="8" applyFont="1" applyFill="1" applyAlignment="1">
      <alignment vertical="center"/>
    </xf>
    <xf numFmtId="177" fontId="8" fillId="0" borderId="0" xfId="8" applyNumberFormat="1" applyFont="1" applyFill="1" applyAlignment="1">
      <alignment vertical="center"/>
    </xf>
    <xf numFmtId="178" fontId="7" fillId="2" borderId="2" xfId="8" applyNumberFormat="1" applyFont="1" applyFill="1" applyBorder="1" applyAlignment="1">
      <alignment horizontal="center" vertical="center"/>
    </xf>
    <xf numFmtId="0" fontId="13" fillId="0" borderId="0" xfId="9" applyFont="1" applyAlignment="1">
      <alignment vertical="center"/>
    </xf>
    <xf numFmtId="0" fontId="2" fillId="0" borderId="2" xfId="8" applyFont="1" applyBorder="1" applyAlignment="1"/>
    <xf numFmtId="0" fontId="14" fillId="0" borderId="2" xfId="8" applyFont="1" applyBorder="1"/>
    <xf numFmtId="0" fontId="2" fillId="0" borderId="2" xfId="8" applyFont="1" applyFill="1" applyBorder="1" applyAlignment="1"/>
    <xf numFmtId="0" fontId="14" fillId="0" borderId="2" xfId="8" applyFont="1" applyFill="1" applyBorder="1"/>
    <xf numFmtId="0" fontId="8" fillId="0" borderId="2" xfId="8" applyFont="1" applyBorder="1" applyAlignment="1"/>
    <xf numFmtId="0" fontId="8" fillId="0" borderId="3" xfId="8" applyFont="1" applyFill="1" applyBorder="1" applyAlignment="1"/>
    <xf numFmtId="0" fontId="14" fillId="0" borderId="3" xfId="8" applyFont="1" applyFill="1" applyBorder="1"/>
    <xf numFmtId="176" fontId="9" fillId="0" borderId="3" xfId="8" applyNumberFormat="1" applyFont="1" applyFill="1" applyBorder="1" applyAlignment="1">
      <alignment horizontal="left"/>
    </xf>
    <xf numFmtId="0" fontId="10" fillId="0" borderId="0" xfId="8" applyFont="1" applyAlignment="1">
      <alignment vertical="center"/>
    </xf>
    <xf numFmtId="0" fontId="2" fillId="0" borderId="0" xfId="7" applyFont="1" applyAlignment="1">
      <alignment vertical="center"/>
    </xf>
    <xf numFmtId="0" fontId="8" fillId="0" borderId="4" xfId="7" applyFont="1" applyBorder="1" applyAlignment="1">
      <alignment horizontal="center" vertical="center"/>
    </xf>
    <xf numFmtId="179" fontId="8" fillId="0" borderId="4" xfId="7" applyNumberFormat="1" applyFont="1" applyBorder="1" applyAlignment="1">
      <alignment horizontal="left" vertical="center"/>
    </xf>
    <xf numFmtId="0" fontId="2" fillId="0" borderId="4" xfId="7" applyFont="1" applyBorder="1" applyAlignment="1">
      <alignment vertical="center"/>
    </xf>
    <xf numFmtId="0" fontId="10" fillId="0" borderId="4" xfId="7" applyFont="1" applyBorder="1" applyAlignment="1">
      <alignment vertical="center"/>
    </xf>
    <xf numFmtId="41" fontId="12" fillId="0" borderId="4" xfId="3" applyFont="1" applyBorder="1" applyAlignment="1">
      <alignment vertical="center"/>
    </xf>
    <xf numFmtId="0" fontId="2" fillId="0" borderId="0" xfId="7" applyFont="1"/>
    <xf numFmtId="0" fontId="15" fillId="3" borderId="5" xfId="7" applyFont="1" applyFill="1" applyBorder="1" applyAlignment="1">
      <alignment horizontal="center" vertical="center"/>
    </xf>
    <xf numFmtId="0" fontId="15" fillId="3" borderId="6" xfId="7" applyFont="1" applyFill="1" applyBorder="1" applyAlignment="1">
      <alignment horizontal="center" vertical="center" shrinkToFit="1"/>
    </xf>
    <xf numFmtId="0" fontId="15" fillId="3" borderId="7" xfId="7" applyFont="1" applyFill="1" applyBorder="1" applyAlignment="1">
      <alignment horizontal="center" vertical="center" shrinkToFit="1"/>
    </xf>
    <xf numFmtId="0" fontId="15" fillId="3" borderId="7" xfId="7" applyFont="1" applyFill="1" applyBorder="1" applyAlignment="1">
      <alignment horizontal="center" vertical="center" wrapText="1" shrinkToFit="1"/>
    </xf>
    <xf numFmtId="0" fontId="15" fillId="3" borderId="8" xfId="7" applyFont="1" applyFill="1" applyBorder="1" applyAlignment="1">
      <alignment horizontal="center" vertical="center" shrinkToFit="1"/>
    </xf>
    <xf numFmtId="0" fontId="12" fillId="0" borderId="9" xfId="7" applyFont="1" applyBorder="1" applyAlignment="1">
      <alignment horizontal="center" vertical="center"/>
    </xf>
    <xf numFmtId="0" fontId="12" fillId="0" borderId="10" xfId="7" applyFont="1" applyFill="1" applyBorder="1" applyAlignment="1">
      <alignment horizontal="center" vertical="center" shrinkToFit="1"/>
    </xf>
    <xf numFmtId="0" fontId="10" fillId="0" borderId="10" xfId="7" applyFont="1" applyFill="1" applyBorder="1" applyAlignment="1">
      <alignment horizontal="center" vertical="center"/>
    </xf>
    <xf numFmtId="41" fontId="12" fillId="0" borderId="10" xfId="7" applyNumberFormat="1" applyFont="1" applyFill="1" applyBorder="1" applyAlignment="1">
      <alignment horizontal="right" vertical="center" shrinkToFit="1"/>
    </xf>
    <xf numFmtId="5" fontId="12" fillId="0" borderId="10" xfId="7" applyNumberFormat="1" applyFont="1" applyFill="1" applyBorder="1" applyAlignment="1">
      <alignment horizontal="right" vertical="center" shrinkToFit="1"/>
    </xf>
    <xf numFmtId="5" fontId="12" fillId="0" borderId="11" xfId="7" applyNumberFormat="1" applyFont="1" applyFill="1" applyBorder="1" applyAlignment="1">
      <alignment horizontal="right" vertical="center" shrinkToFit="1"/>
    </xf>
    <xf numFmtId="0" fontId="2" fillId="0" borderId="0" xfId="7" applyFont="1" applyBorder="1" applyAlignment="1">
      <alignment vertical="center"/>
    </xf>
    <xf numFmtId="0" fontId="12" fillId="0" borderId="12" xfId="7" applyFont="1" applyBorder="1" applyAlignment="1">
      <alignment horizontal="center" vertical="center"/>
    </xf>
    <xf numFmtId="41" fontId="12" fillId="0" borderId="10" xfId="3" applyFont="1" applyFill="1" applyBorder="1" applyAlignment="1">
      <alignment horizontal="center" vertical="center" shrinkToFit="1"/>
    </xf>
    <xf numFmtId="41" fontId="12" fillId="0" borderId="10" xfId="3" applyFont="1" applyFill="1" applyBorder="1" applyAlignment="1">
      <alignment horizontal="right" vertical="center" shrinkToFit="1"/>
    </xf>
    <xf numFmtId="41" fontId="12" fillId="0" borderId="11" xfId="3" applyFont="1" applyFill="1" applyBorder="1" applyAlignment="1">
      <alignment horizontal="right" vertical="center" shrinkToFit="1"/>
    </xf>
    <xf numFmtId="41" fontId="2" fillId="0" borderId="0" xfId="7" applyNumberFormat="1" applyFont="1" applyBorder="1" applyAlignment="1">
      <alignment vertical="center"/>
    </xf>
    <xf numFmtId="41" fontId="10" fillId="0" borderId="10" xfId="3" applyFont="1" applyFill="1" applyBorder="1" applyAlignment="1">
      <alignment horizontal="left" vertical="center"/>
    </xf>
    <xf numFmtId="41" fontId="12" fillId="0" borderId="10" xfId="3" applyFont="1" applyFill="1" applyBorder="1" applyAlignment="1">
      <alignment horizontal="left" vertical="center"/>
    </xf>
    <xf numFmtId="0" fontId="10" fillId="0" borderId="12" xfId="7" applyFont="1" applyBorder="1" applyAlignment="1">
      <alignment horizontal="center" vertical="center"/>
    </xf>
    <xf numFmtId="41" fontId="12" fillId="0" borderId="10" xfId="3" applyFont="1" applyFill="1" applyBorder="1" applyAlignment="1">
      <alignment vertical="center" shrinkToFit="1"/>
    </xf>
    <xf numFmtId="41" fontId="12" fillId="0" borderId="10" xfId="3" applyFont="1" applyFill="1" applyBorder="1" applyAlignment="1">
      <alignment horizontal="left" vertical="center" shrinkToFit="1"/>
    </xf>
    <xf numFmtId="41" fontId="12" fillId="0" borderId="10" xfId="3" applyFont="1" applyFill="1" applyBorder="1" applyAlignment="1">
      <alignment vertical="center"/>
    </xf>
    <xf numFmtId="180" fontId="12" fillId="0" borderId="0" xfId="2" applyNumberFormat="1" applyFont="1" applyBorder="1" applyAlignment="1">
      <alignment vertical="center"/>
    </xf>
    <xf numFmtId="41" fontId="12" fillId="0" borderId="0" xfId="5" applyNumberFormat="1" applyFont="1" applyBorder="1" applyAlignment="1">
      <alignment vertical="center"/>
    </xf>
    <xf numFmtId="0" fontId="12" fillId="0" borderId="13" xfId="7" applyFont="1" applyFill="1" applyBorder="1" applyAlignment="1">
      <alignment horizontal="center" vertical="center" shrinkToFit="1"/>
    </xf>
    <xf numFmtId="0" fontId="10" fillId="0" borderId="14" xfId="7" applyFont="1" applyFill="1" applyBorder="1" applyAlignment="1">
      <alignment horizontal="center" vertical="center" shrinkToFit="1"/>
    </xf>
    <xf numFmtId="0" fontId="12" fillId="0" borderId="10" xfId="7" applyFont="1" applyFill="1" applyBorder="1" applyAlignment="1">
      <alignment horizontal="left" vertical="center"/>
    </xf>
    <xf numFmtId="0" fontId="12" fillId="0" borderId="15" xfId="7" applyFont="1" applyFill="1" applyBorder="1" applyAlignment="1">
      <alignment horizontal="center" vertical="center" shrinkToFit="1"/>
    </xf>
    <xf numFmtId="41" fontId="12" fillId="0" borderId="15" xfId="3" applyFont="1" applyFill="1" applyBorder="1" applyAlignment="1">
      <alignment horizontal="right" vertical="center" shrinkToFit="1"/>
    </xf>
    <xf numFmtId="0" fontId="8" fillId="0" borderId="0" xfId="7" applyFont="1" applyFill="1" applyBorder="1" applyAlignment="1">
      <alignment horizontal="center" vertical="center" shrinkToFit="1"/>
    </xf>
    <xf numFmtId="0" fontId="16" fillId="0" borderId="0" xfId="7" applyFont="1" applyAlignment="1">
      <alignment vertical="center"/>
    </xf>
    <xf numFmtId="0" fontId="13" fillId="0" borderId="0" xfId="7" applyFont="1" applyAlignment="1">
      <alignment vertical="center"/>
    </xf>
    <xf numFmtId="0" fontId="18" fillId="0" borderId="16" xfId="0" applyFont="1" applyFill="1" applyBorder="1" applyAlignment="1">
      <alignment horizontal="left" vertical="center"/>
    </xf>
    <xf numFmtId="0" fontId="19" fillId="0" borderId="17" xfId="6" applyFont="1" applyFill="1" applyBorder="1" applyAlignment="1">
      <alignment horizontal="left" vertical="center"/>
    </xf>
    <xf numFmtId="181" fontId="19" fillId="0" borderId="17" xfId="6" applyNumberFormat="1" applyFont="1" applyFill="1" applyBorder="1" applyAlignment="1">
      <alignment horizontal="center" vertical="center" shrinkToFit="1"/>
    </xf>
    <xf numFmtId="182" fontId="19" fillId="0" borderId="17" xfId="3" applyNumberFormat="1" applyFont="1" applyFill="1" applyBorder="1" applyAlignment="1">
      <alignment horizontal="right" vertical="center" shrinkToFit="1"/>
    </xf>
    <xf numFmtId="183" fontId="19" fillId="0" borderId="17" xfId="3" applyNumberFormat="1" applyFont="1" applyFill="1" applyBorder="1" applyAlignment="1">
      <alignment horizontal="right" vertical="center" shrinkToFit="1"/>
    </xf>
    <xf numFmtId="41" fontId="19" fillId="0" borderId="17" xfId="3" applyFont="1" applyFill="1" applyBorder="1" applyAlignment="1">
      <alignment horizontal="right" vertical="center" shrinkToFit="1"/>
    </xf>
    <xf numFmtId="41" fontId="19" fillId="0" borderId="17" xfId="6" applyNumberFormat="1" applyFont="1" applyFill="1" applyBorder="1" applyAlignment="1">
      <alignment horizontal="left" vertical="center"/>
    </xf>
    <xf numFmtId="14" fontId="19" fillId="0" borderId="17" xfId="6" applyNumberFormat="1" applyFont="1" applyFill="1" applyBorder="1" applyAlignment="1">
      <alignment horizontal="left" vertical="center"/>
    </xf>
    <xf numFmtId="184" fontId="2" fillId="0" borderId="0" xfId="7" applyNumberFormat="1" applyFont="1" applyAlignment="1">
      <alignment vertical="center"/>
    </xf>
    <xf numFmtId="184" fontId="2" fillId="0" borderId="0" xfId="7" applyNumberFormat="1" applyFont="1"/>
    <xf numFmtId="0" fontId="8" fillId="0" borderId="0" xfId="7" applyFont="1" applyFill="1" applyBorder="1" applyAlignment="1">
      <alignment horizontal="center" vertical="center" shrinkToFit="1"/>
    </xf>
    <xf numFmtId="0" fontId="8" fillId="0" borderId="19" xfId="7" applyFont="1" applyFill="1" applyBorder="1" applyAlignment="1">
      <alignment horizontal="center" vertical="center" shrinkToFit="1"/>
    </xf>
    <xf numFmtId="5" fontId="8" fillId="0" borderId="19" xfId="7" applyNumberFormat="1" applyFont="1" applyFill="1" applyBorder="1" applyAlignment="1">
      <alignment horizontal="center" vertical="center" shrinkToFit="1"/>
    </xf>
    <xf numFmtId="0" fontId="8" fillId="0" borderId="18" xfId="7" applyFont="1" applyFill="1" applyBorder="1" applyAlignment="1">
      <alignment horizontal="center" vertical="center" shrinkToFit="1"/>
    </xf>
    <xf numFmtId="5" fontId="8" fillId="0" borderId="18" xfId="7" applyNumberFormat="1" applyFont="1" applyFill="1" applyBorder="1" applyAlignment="1">
      <alignment horizontal="center" vertical="center" shrinkToFit="1"/>
    </xf>
    <xf numFmtId="5" fontId="2" fillId="0" borderId="19" xfId="7" applyNumberFormat="1" applyFont="1" applyFill="1" applyBorder="1" applyAlignment="1">
      <alignment horizontal="center" vertical="center" shrinkToFit="1"/>
    </xf>
    <xf numFmtId="0" fontId="4" fillId="0" borderId="0" xfId="8" applyFont="1" applyBorder="1" applyAlignment="1">
      <alignment horizontal="center" vertical="center"/>
    </xf>
    <xf numFmtId="0" fontId="7" fillId="0" borderId="2" xfId="8" applyFont="1" applyFill="1" applyBorder="1" applyAlignment="1">
      <alignment horizontal="center" vertical="center"/>
    </xf>
    <xf numFmtId="178" fontId="8" fillId="2" borderId="2" xfId="8" applyNumberFormat="1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 shrinkToFit="1"/>
    </xf>
  </cellXfs>
  <cellStyles count="10">
    <cellStyle name="_1월 18일 병원" xfId="1"/>
    <cellStyle name="백분율" xfId="2" builtinId="5"/>
    <cellStyle name="쉼표 [0]" xfId="3" builtinId="6"/>
    <cellStyle name="스타일 1" xfId="4"/>
    <cellStyle name="통화 [0]" xfId="5" builtinId="7"/>
    <cellStyle name="표준" xfId="0" builtinId="0"/>
    <cellStyle name="표준 2" xfId="6"/>
    <cellStyle name="표준_20070206 강릉시청 ml570 서버 견적 원가" xfId="7"/>
    <cellStyle name="표준_백률엔지니어링 ml310" xfId="8"/>
    <cellStyle name="표준_베리_20070206 강릉시청 dl580 서버 견적 원가_20070206 강릉시청 ml570 서버 견적 원가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>
          <a:off x="144780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>
          <a:off x="144780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53" name="Line 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54" name="Line 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055" name="Line 7"/>
        <xdr:cNvSpPr>
          <a:spLocks noChangeShapeType="1"/>
        </xdr:cNvSpPr>
      </xdr:nvSpPr>
      <xdr:spPr bwMode="auto">
        <a:xfrm>
          <a:off x="98869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056" name="Line 8"/>
        <xdr:cNvSpPr>
          <a:spLocks noChangeShapeType="1"/>
        </xdr:cNvSpPr>
      </xdr:nvSpPr>
      <xdr:spPr bwMode="auto">
        <a:xfrm>
          <a:off x="98869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2057" name="Line 9"/>
        <xdr:cNvSpPr>
          <a:spLocks noChangeShapeType="1"/>
        </xdr:cNvSpPr>
      </xdr:nvSpPr>
      <xdr:spPr bwMode="auto">
        <a:xfrm>
          <a:off x="988695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2058" name="Line 10"/>
        <xdr:cNvSpPr>
          <a:spLocks noChangeShapeType="1"/>
        </xdr:cNvSpPr>
      </xdr:nvSpPr>
      <xdr:spPr bwMode="auto">
        <a:xfrm>
          <a:off x="988695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059" name="Line 11"/>
        <xdr:cNvSpPr>
          <a:spLocks noChangeShapeType="1"/>
        </xdr:cNvSpPr>
      </xdr:nvSpPr>
      <xdr:spPr bwMode="auto">
        <a:xfrm>
          <a:off x="98869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060" name="Line 12"/>
        <xdr:cNvSpPr>
          <a:spLocks noChangeShapeType="1"/>
        </xdr:cNvSpPr>
      </xdr:nvSpPr>
      <xdr:spPr bwMode="auto">
        <a:xfrm>
          <a:off x="98869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2061" name="Line 13"/>
        <xdr:cNvSpPr>
          <a:spLocks noChangeShapeType="1"/>
        </xdr:cNvSpPr>
      </xdr:nvSpPr>
      <xdr:spPr bwMode="auto">
        <a:xfrm>
          <a:off x="98869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2062" name="Line 14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2063" name="Line 15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9525</xdr:rowOff>
    </xdr:from>
    <xdr:to>
      <xdr:col>9</xdr:col>
      <xdr:colOff>0</xdr:colOff>
      <xdr:row>3</xdr:row>
      <xdr:rowOff>219075</xdr:rowOff>
    </xdr:to>
    <xdr:pic>
      <xdr:nvPicPr>
        <xdr:cNvPr id="2064" name="Picture 16" descr="영우로고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86950" y="77152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76200</xdr:rowOff>
    </xdr:from>
    <xdr:to>
      <xdr:col>9</xdr:col>
      <xdr:colOff>0</xdr:colOff>
      <xdr:row>4</xdr:row>
      <xdr:rowOff>38100</xdr:rowOff>
    </xdr:to>
    <xdr:pic>
      <xdr:nvPicPr>
        <xdr:cNvPr id="2065" name="Picture 17" descr="영우로고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86950" y="8382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66" name="Line 18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67" name="Line 19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2068" name="Line 20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2069" name="Line 21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70" name="Line 22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71" name="Line 23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28575</xdr:colOff>
      <xdr:row>47</xdr:row>
      <xdr:rowOff>9525</xdr:rowOff>
    </xdr:from>
    <xdr:to>
      <xdr:col>2</xdr:col>
      <xdr:colOff>85725</xdr:colOff>
      <xdr:row>49</xdr:row>
      <xdr:rowOff>9525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8575" y="10086975"/>
          <a:ext cx="15049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u="none" strike="noStrike" baseline="0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u="none" strike="noStrike" baseline="0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073" name="Line 25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074" name="Line 26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075" name="Line 27"/>
        <xdr:cNvSpPr>
          <a:spLocks noChangeShapeType="1"/>
        </xdr:cNvSpPr>
      </xdr:nvSpPr>
      <xdr:spPr bwMode="auto">
        <a:xfrm>
          <a:off x="988695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076" name="Line 28"/>
        <xdr:cNvSpPr>
          <a:spLocks noChangeShapeType="1"/>
        </xdr:cNvSpPr>
      </xdr:nvSpPr>
      <xdr:spPr bwMode="auto">
        <a:xfrm>
          <a:off x="988695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077" name="Line 29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078" name="Line 30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2079" name="Line 31"/>
        <xdr:cNvSpPr>
          <a:spLocks noChangeShapeType="1"/>
        </xdr:cNvSpPr>
      </xdr:nvSpPr>
      <xdr:spPr bwMode="auto">
        <a:xfrm>
          <a:off x="98869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2080" name="Line 32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2081" name="Line 33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82" name="Line 34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83" name="Line 35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84" name="Line 36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85" name="Line 37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086" name="Line 38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087" name="Line 39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088" name="Line 40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089" name="Line 41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2090" name="Line 42"/>
        <xdr:cNvSpPr>
          <a:spLocks noChangeShapeType="1"/>
        </xdr:cNvSpPr>
      </xdr:nvSpPr>
      <xdr:spPr bwMode="auto">
        <a:xfrm>
          <a:off x="98869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91" name="Line 43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92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93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94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95" name="Line 47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96" name="Line 48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97" name="Line 49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98" name="Line 50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99" name="Line 51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00" name="Line 52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01" name="Line 53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02" name="Line 54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03" name="Line 55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104" name="Line 56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105" name="Line 57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106" name="Line 58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107" name="Line 59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2108" name="Line 60"/>
        <xdr:cNvSpPr>
          <a:spLocks noChangeShapeType="1"/>
        </xdr:cNvSpPr>
      </xdr:nvSpPr>
      <xdr:spPr bwMode="auto">
        <a:xfrm>
          <a:off x="98869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109" name="Line 61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110" name="Line 62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111" name="Line 63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112" name="Line 6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13" name="Line 65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14" name="Line 66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15" name="Line 67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16" name="Line 68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17" name="Line 69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123825</xdr:colOff>
      <xdr:row>3</xdr:row>
      <xdr:rowOff>228600</xdr:rowOff>
    </xdr:from>
    <xdr:to>
      <xdr:col>6</xdr:col>
      <xdr:colOff>1000125</xdr:colOff>
      <xdr:row>12</xdr:row>
      <xdr:rowOff>57150</xdr:rowOff>
    </xdr:to>
    <xdr:pic>
      <xdr:nvPicPr>
        <xdr:cNvPr id="2118" name="Picture 70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990600"/>
          <a:ext cx="341947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3075" name="Line 3"/>
        <xdr:cNvSpPr>
          <a:spLocks noChangeShapeType="1"/>
        </xdr:cNvSpPr>
      </xdr:nvSpPr>
      <xdr:spPr bwMode="auto">
        <a:xfrm>
          <a:off x="144780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3076" name="Line 4"/>
        <xdr:cNvSpPr>
          <a:spLocks noChangeShapeType="1"/>
        </xdr:cNvSpPr>
      </xdr:nvSpPr>
      <xdr:spPr bwMode="auto">
        <a:xfrm>
          <a:off x="144780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77" name="Line 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78" name="Line 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3079" name="Line 7"/>
        <xdr:cNvSpPr>
          <a:spLocks noChangeShapeType="1"/>
        </xdr:cNvSpPr>
      </xdr:nvSpPr>
      <xdr:spPr bwMode="auto">
        <a:xfrm>
          <a:off x="99631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3080" name="Line 8"/>
        <xdr:cNvSpPr>
          <a:spLocks noChangeShapeType="1"/>
        </xdr:cNvSpPr>
      </xdr:nvSpPr>
      <xdr:spPr bwMode="auto">
        <a:xfrm>
          <a:off x="99631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3081" name="Line 9"/>
        <xdr:cNvSpPr>
          <a:spLocks noChangeShapeType="1"/>
        </xdr:cNvSpPr>
      </xdr:nvSpPr>
      <xdr:spPr bwMode="auto">
        <a:xfrm>
          <a:off x="996315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3082" name="Line 10"/>
        <xdr:cNvSpPr>
          <a:spLocks noChangeShapeType="1"/>
        </xdr:cNvSpPr>
      </xdr:nvSpPr>
      <xdr:spPr bwMode="auto">
        <a:xfrm>
          <a:off x="996315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3083" name="Line 11"/>
        <xdr:cNvSpPr>
          <a:spLocks noChangeShapeType="1"/>
        </xdr:cNvSpPr>
      </xdr:nvSpPr>
      <xdr:spPr bwMode="auto">
        <a:xfrm>
          <a:off x="99631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3084" name="Line 12"/>
        <xdr:cNvSpPr>
          <a:spLocks noChangeShapeType="1"/>
        </xdr:cNvSpPr>
      </xdr:nvSpPr>
      <xdr:spPr bwMode="auto">
        <a:xfrm>
          <a:off x="99631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3085" name="Line 13"/>
        <xdr:cNvSpPr>
          <a:spLocks noChangeShapeType="1"/>
        </xdr:cNvSpPr>
      </xdr:nvSpPr>
      <xdr:spPr bwMode="auto">
        <a:xfrm>
          <a:off x="99631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086" name="Line 14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087" name="Line 15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9525</xdr:rowOff>
    </xdr:from>
    <xdr:to>
      <xdr:col>9</xdr:col>
      <xdr:colOff>0</xdr:colOff>
      <xdr:row>3</xdr:row>
      <xdr:rowOff>219075</xdr:rowOff>
    </xdr:to>
    <xdr:pic>
      <xdr:nvPicPr>
        <xdr:cNvPr id="3088" name="Picture 16" descr="영우로고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77152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76200</xdr:rowOff>
    </xdr:from>
    <xdr:to>
      <xdr:col>9</xdr:col>
      <xdr:colOff>0</xdr:colOff>
      <xdr:row>4</xdr:row>
      <xdr:rowOff>38100</xdr:rowOff>
    </xdr:to>
    <xdr:pic>
      <xdr:nvPicPr>
        <xdr:cNvPr id="3089" name="Picture 17" descr="영우로고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8382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90" name="Line 18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91" name="Line 19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092" name="Line 20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093" name="Line 21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94" name="Line 22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95" name="Line 23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28575</xdr:colOff>
      <xdr:row>47</xdr:row>
      <xdr:rowOff>9525</xdr:rowOff>
    </xdr:from>
    <xdr:to>
      <xdr:col>2</xdr:col>
      <xdr:colOff>85725</xdr:colOff>
      <xdr:row>49</xdr:row>
      <xdr:rowOff>9525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8575" y="10086975"/>
          <a:ext cx="15049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u="none" strike="noStrike" baseline="0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u="none" strike="noStrike" baseline="0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097" name="Line 25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098" name="Line 26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3099" name="Line 27"/>
        <xdr:cNvSpPr>
          <a:spLocks noChangeShapeType="1"/>
        </xdr:cNvSpPr>
      </xdr:nvSpPr>
      <xdr:spPr bwMode="auto">
        <a:xfrm>
          <a:off x="996315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3100" name="Line 28"/>
        <xdr:cNvSpPr>
          <a:spLocks noChangeShapeType="1"/>
        </xdr:cNvSpPr>
      </xdr:nvSpPr>
      <xdr:spPr bwMode="auto">
        <a:xfrm>
          <a:off x="996315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101" name="Line 29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102" name="Line 30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3103" name="Line 31"/>
        <xdr:cNvSpPr>
          <a:spLocks noChangeShapeType="1"/>
        </xdr:cNvSpPr>
      </xdr:nvSpPr>
      <xdr:spPr bwMode="auto">
        <a:xfrm>
          <a:off x="99631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104" name="Line 32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105" name="Line 33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06" name="Line 34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07" name="Line 35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08" name="Line 36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09" name="Line 37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110" name="Line 38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111" name="Line 39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112" name="Line 40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113" name="Line 41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3114" name="Line 42"/>
        <xdr:cNvSpPr>
          <a:spLocks noChangeShapeType="1"/>
        </xdr:cNvSpPr>
      </xdr:nvSpPr>
      <xdr:spPr bwMode="auto">
        <a:xfrm>
          <a:off x="99631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15" name="Line 43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16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17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18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19" name="Line 47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20" name="Line 48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21" name="Line 49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22" name="Line 50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23" name="Line 51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24" name="Line 52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25" name="Line 53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26" name="Line 54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27" name="Line 55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128" name="Line 56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129" name="Line 57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130" name="Line 58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131" name="Line 59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3132" name="Line 60"/>
        <xdr:cNvSpPr>
          <a:spLocks noChangeShapeType="1"/>
        </xdr:cNvSpPr>
      </xdr:nvSpPr>
      <xdr:spPr bwMode="auto">
        <a:xfrm>
          <a:off x="99631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33" name="Line 61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34" name="Line 62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35" name="Line 63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136" name="Line 6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37" name="Line 65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38" name="Line 66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39" name="Line 67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40" name="Line 68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41" name="Line 69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123825</xdr:colOff>
      <xdr:row>3</xdr:row>
      <xdr:rowOff>228600</xdr:rowOff>
    </xdr:from>
    <xdr:to>
      <xdr:col>6</xdr:col>
      <xdr:colOff>1076325</xdr:colOff>
      <xdr:row>12</xdr:row>
      <xdr:rowOff>76200</xdr:rowOff>
    </xdr:to>
    <xdr:pic>
      <xdr:nvPicPr>
        <xdr:cNvPr id="3142" name="Picture 70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990600"/>
          <a:ext cx="346710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097" name="Line 1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098" name="Line 2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099" name="Line 3"/>
        <xdr:cNvSpPr>
          <a:spLocks noChangeShapeType="1"/>
        </xdr:cNvSpPr>
      </xdr:nvSpPr>
      <xdr:spPr bwMode="auto">
        <a:xfrm>
          <a:off x="144780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100" name="Line 4"/>
        <xdr:cNvSpPr>
          <a:spLocks noChangeShapeType="1"/>
        </xdr:cNvSpPr>
      </xdr:nvSpPr>
      <xdr:spPr bwMode="auto">
        <a:xfrm>
          <a:off x="144780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101" name="Line 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102" name="Line 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4103" name="Line 7"/>
        <xdr:cNvSpPr>
          <a:spLocks noChangeShapeType="1"/>
        </xdr:cNvSpPr>
      </xdr:nvSpPr>
      <xdr:spPr bwMode="auto">
        <a:xfrm>
          <a:off x="98869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4104" name="Line 8"/>
        <xdr:cNvSpPr>
          <a:spLocks noChangeShapeType="1"/>
        </xdr:cNvSpPr>
      </xdr:nvSpPr>
      <xdr:spPr bwMode="auto">
        <a:xfrm>
          <a:off x="98869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4105" name="Line 9"/>
        <xdr:cNvSpPr>
          <a:spLocks noChangeShapeType="1"/>
        </xdr:cNvSpPr>
      </xdr:nvSpPr>
      <xdr:spPr bwMode="auto">
        <a:xfrm>
          <a:off x="988695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4106" name="Line 10"/>
        <xdr:cNvSpPr>
          <a:spLocks noChangeShapeType="1"/>
        </xdr:cNvSpPr>
      </xdr:nvSpPr>
      <xdr:spPr bwMode="auto">
        <a:xfrm>
          <a:off x="988695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>
          <a:off x="98869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4108" name="Line 12"/>
        <xdr:cNvSpPr>
          <a:spLocks noChangeShapeType="1"/>
        </xdr:cNvSpPr>
      </xdr:nvSpPr>
      <xdr:spPr bwMode="auto">
        <a:xfrm>
          <a:off x="98869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4109" name="Line 13"/>
        <xdr:cNvSpPr>
          <a:spLocks noChangeShapeType="1"/>
        </xdr:cNvSpPr>
      </xdr:nvSpPr>
      <xdr:spPr bwMode="auto">
        <a:xfrm>
          <a:off x="98869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4110" name="Line 14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4111" name="Line 15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9525</xdr:rowOff>
    </xdr:from>
    <xdr:to>
      <xdr:col>9</xdr:col>
      <xdr:colOff>0</xdr:colOff>
      <xdr:row>3</xdr:row>
      <xdr:rowOff>219075</xdr:rowOff>
    </xdr:to>
    <xdr:pic>
      <xdr:nvPicPr>
        <xdr:cNvPr id="4112" name="Picture 16" descr="영우로고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86950" y="77152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76200</xdr:rowOff>
    </xdr:from>
    <xdr:to>
      <xdr:col>9</xdr:col>
      <xdr:colOff>0</xdr:colOff>
      <xdr:row>4</xdr:row>
      <xdr:rowOff>38100</xdr:rowOff>
    </xdr:to>
    <xdr:pic>
      <xdr:nvPicPr>
        <xdr:cNvPr id="4113" name="Picture 17" descr="영우로고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86950" y="8382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14" name="Line 18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15" name="Line 19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4116" name="Line 20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4117" name="Line 21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18" name="Line 22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19" name="Line 23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28575</xdr:colOff>
      <xdr:row>47</xdr:row>
      <xdr:rowOff>9525</xdr:rowOff>
    </xdr:from>
    <xdr:to>
      <xdr:col>2</xdr:col>
      <xdr:colOff>85725</xdr:colOff>
      <xdr:row>49</xdr:row>
      <xdr:rowOff>9525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8575" y="10086975"/>
          <a:ext cx="15049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u="none" strike="noStrike" baseline="0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u="none" strike="noStrike" baseline="0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21" name="Line 25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22" name="Line 26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4123" name="Line 27"/>
        <xdr:cNvSpPr>
          <a:spLocks noChangeShapeType="1"/>
        </xdr:cNvSpPr>
      </xdr:nvSpPr>
      <xdr:spPr bwMode="auto">
        <a:xfrm>
          <a:off x="988695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4124" name="Line 28"/>
        <xdr:cNvSpPr>
          <a:spLocks noChangeShapeType="1"/>
        </xdr:cNvSpPr>
      </xdr:nvSpPr>
      <xdr:spPr bwMode="auto">
        <a:xfrm>
          <a:off x="988695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25" name="Line 29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26" name="Line 30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98869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4129" name="Line 33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30" name="Line 34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31" name="Line 35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32" name="Line 36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33" name="Line 37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34" name="Line 38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35" name="Line 39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36" name="Line 40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37" name="Line 41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4138" name="Line 42"/>
        <xdr:cNvSpPr>
          <a:spLocks noChangeShapeType="1"/>
        </xdr:cNvSpPr>
      </xdr:nvSpPr>
      <xdr:spPr bwMode="auto">
        <a:xfrm>
          <a:off x="98869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139" name="Line 43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140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141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142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143" name="Line 47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144" name="Line 48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145" name="Line 49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146" name="Line 50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147" name="Line 51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48" name="Line 52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49" name="Line 53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50" name="Line 54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51" name="Line 55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52" name="Line 56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53" name="Line 57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54" name="Line 58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55" name="Line 59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4156" name="Line 60"/>
        <xdr:cNvSpPr>
          <a:spLocks noChangeShapeType="1"/>
        </xdr:cNvSpPr>
      </xdr:nvSpPr>
      <xdr:spPr bwMode="auto">
        <a:xfrm>
          <a:off x="98869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157" name="Line 61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158" name="Line 62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159" name="Line 63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160" name="Line 6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161" name="Line 65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162" name="Line 66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163" name="Line 67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164" name="Line 68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165" name="Line 69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123825</xdr:colOff>
      <xdr:row>3</xdr:row>
      <xdr:rowOff>228600</xdr:rowOff>
    </xdr:from>
    <xdr:to>
      <xdr:col>6</xdr:col>
      <xdr:colOff>1000125</xdr:colOff>
      <xdr:row>12</xdr:row>
      <xdr:rowOff>57150</xdr:rowOff>
    </xdr:to>
    <xdr:pic>
      <xdr:nvPicPr>
        <xdr:cNvPr id="4166" name="Picture 70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990600"/>
          <a:ext cx="341947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44780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144780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>
          <a:off x="99631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99631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996315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>
          <a:off x="996315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>
          <a:off x="99631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>
          <a:off x="99631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99631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9525</xdr:rowOff>
    </xdr:from>
    <xdr:to>
      <xdr:col>9</xdr:col>
      <xdr:colOff>0</xdr:colOff>
      <xdr:row>3</xdr:row>
      <xdr:rowOff>219075</xdr:rowOff>
    </xdr:to>
    <xdr:pic>
      <xdr:nvPicPr>
        <xdr:cNvPr id="1040" name="Picture 16" descr="영우로고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77152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76200</xdr:rowOff>
    </xdr:from>
    <xdr:to>
      <xdr:col>9</xdr:col>
      <xdr:colOff>0</xdr:colOff>
      <xdr:row>4</xdr:row>
      <xdr:rowOff>38100</xdr:rowOff>
    </xdr:to>
    <xdr:pic>
      <xdr:nvPicPr>
        <xdr:cNvPr id="1041" name="Picture 17" descr="영우로고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8382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42" name="Line 18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045" name="Line 21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46" name="Line 22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47" name="Line 23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28575</xdr:colOff>
      <xdr:row>47</xdr:row>
      <xdr:rowOff>9525</xdr:rowOff>
    </xdr:from>
    <xdr:to>
      <xdr:col>2</xdr:col>
      <xdr:colOff>85725</xdr:colOff>
      <xdr:row>49</xdr:row>
      <xdr:rowOff>9525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8575" y="10086975"/>
          <a:ext cx="15049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u="none" strike="noStrike" baseline="0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u="none" strike="noStrike" baseline="0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49" name="Line 25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50" name="Line 26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051" name="Line 27"/>
        <xdr:cNvSpPr>
          <a:spLocks noChangeShapeType="1"/>
        </xdr:cNvSpPr>
      </xdr:nvSpPr>
      <xdr:spPr bwMode="auto">
        <a:xfrm>
          <a:off x="996315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052" name="Line 28"/>
        <xdr:cNvSpPr>
          <a:spLocks noChangeShapeType="1"/>
        </xdr:cNvSpPr>
      </xdr:nvSpPr>
      <xdr:spPr bwMode="auto">
        <a:xfrm>
          <a:off x="996315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53" name="Line 29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54" name="Line 30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1055" name="Line 31"/>
        <xdr:cNvSpPr>
          <a:spLocks noChangeShapeType="1"/>
        </xdr:cNvSpPr>
      </xdr:nvSpPr>
      <xdr:spPr bwMode="auto">
        <a:xfrm>
          <a:off x="99631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056" name="Line 32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057" name="Line 33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58" name="Line 34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59" name="Line 35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60" name="Line 36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61" name="Line 37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62" name="Line 38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63" name="Line 39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64" name="Line 40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65" name="Line 41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1066" name="Line 42"/>
        <xdr:cNvSpPr>
          <a:spLocks noChangeShapeType="1"/>
        </xdr:cNvSpPr>
      </xdr:nvSpPr>
      <xdr:spPr bwMode="auto">
        <a:xfrm>
          <a:off x="99631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067" name="Line 43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068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069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070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071" name="Line 47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072" name="Line 48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073" name="Line 49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074" name="Line 50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075" name="Line 51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76" name="Line 52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77" name="Line 53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78" name="Line 54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79" name="Line 55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80" name="Line 56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81" name="Line 57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82" name="Line 58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83" name="Line 59"/>
        <xdr:cNvSpPr>
          <a:spLocks noChangeShapeType="1"/>
        </xdr:cNvSpPr>
      </xdr:nvSpPr>
      <xdr:spPr bwMode="auto">
        <a:xfrm>
          <a:off x="99631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1084" name="Line 60"/>
        <xdr:cNvSpPr>
          <a:spLocks noChangeShapeType="1"/>
        </xdr:cNvSpPr>
      </xdr:nvSpPr>
      <xdr:spPr bwMode="auto">
        <a:xfrm>
          <a:off x="99631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085" name="Line 61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086" name="Line 62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087" name="Line 63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088" name="Line 6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089" name="Line 65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090" name="Line 66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091" name="Line 67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092" name="Line 68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093" name="Line 69"/>
        <xdr:cNvSpPr>
          <a:spLocks noChangeShapeType="1"/>
        </xdr:cNvSpPr>
      </xdr:nvSpPr>
      <xdr:spPr bwMode="auto">
        <a:xfrm>
          <a:off x="82296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123825</xdr:colOff>
      <xdr:row>3</xdr:row>
      <xdr:rowOff>228600</xdr:rowOff>
    </xdr:from>
    <xdr:to>
      <xdr:col>6</xdr:col>
      <xdr:colOff>1076325</xdr:colOff>
      <xdr:row>12</xdr:row>
      <xdr:rowOff>76200</xdr:rowOff>
    </xdr:to>
    <xdr:pic>
      <xdr:nvPicPr>
        <xdr:cNvPr id="1094" name="Picture 70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990600"/>
          <a:ext cx="346710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\&#50472;&#45367;&#47928;&#49436;\&#44032;&#44201;&#54364;\2011&#45380;%20&#44032;&#44201;&#54364;\&#49436;&#48260;\FY12_HP_ISS_11&#50900;&#44032;&#44201;&#5436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\DB\&#49436;&#48260;&#50741;&#49496;DB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\Documents%20and%20Settings\owner\&#48148;&#53461;%20&#54868;&#47732;\&#44032;&#44201;&#54364;\ISS_FY08_12&#50900;&#44032;&#44201;&#54364;_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News &amp; Promo"/>
      <sheetName val="100"/>
      <sheetName val="300"/>
      <sheetName val="500"/>
      <sheetName val="Scale-Out"/>
      <sheetName val="Blade (All)"/>
      <sheetName val="Options"/>
      <sheetName val="CPU"/>
      <sheetName val="Memory"/>
      <sheetName val="HDD"/>
      <sheetName val="Linux"/>
      <sheetName val="Microsoft Products"/>
      <sheetName val="VMware"/>
      <sheetName val="Insight SW(ILO&amp;ICE&amp;ID&amp;VCEM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A41" t="str">
            <v>571230-B21</v>
          </cell>
          <cell r="C41" t="str">
            <v>HP 250GB 7.2k HP Ety 3.5 SATA HDD</v>
          </cell>
        </row>
        <row r="61">
          <cell r="A61" t="str">
            <v>507125-B21</v>
          </cell>
          <cell r="C61" t="str">
            <v>HP 146GB 10K 6G 2.5 SAS DP HDD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db"/>
    </sheetNames>
    <sheetDataSet>
      <sheetData sheetId="0" refreshError="1">
        <row r="1">
          <cell r="A1" t="str">
            <v>part_no</v>
          </cell>
          <cell r="B1" t="str">
            <v>descrip</v>
          </cell>
          <cell r="C1" t="str">
            <v>SRP(new)</v>
          </cell>
          <cell r="D1" t="str">
            <v>SRP(old)</v>
          </cell>
          <cell r="E1" t="str">
            <v>SRP(old1)</v>
          </cell>
          <cell r="F1" t="str">
            <v>info</v>
          </cell>
        </row>
        <row r="2">
          <cell r="A2" t="str">
            <v>part_no</v>
          </cell>
          <cell r="B2" t="str">
            <v>descrip</v>
          </cell>
          <cell r="C2" t="str">
            <v>SRP(new)</v>
          </cell>
          <cell r="D2" t="str">
            <v>SRP(old)</v>
          </cell>
          <cell r="E2" t="str">
            <v>SRP(old1)</v>
          </cell>
          <cell r="F2" t="str">
            <v>info</v>
          </cell>
        </row>
        <row r="3">
          <cell r="A3" t="str">
            <v>333373-371</v>
          </cell>
          <cell r="B3" t="str">
            <v>ML350T03 X3060-512K/533MHz 256MB</v>
          </cell>
          <cell r="C3">
            <v>6386000</v>
          </cell>
        </row>
        <row r="4">
          <cell r="A4" t="str">
            <v>311526-371</v>
          </cell>
          <cell r="B4" t="str">
            <v>ML350R03 X2800-512K/533MHz 512MB SA641</v>
          </cell>
          <cell r="C4">
            <v>7789000</v>
          </cell>
        </row>
        <row r="5">
          <cell r="A5" t="str">
            <v>311525-371</v>
          </cell>
          <cell r="B5" t="str">
            <v>ML350T03 X2800-512K/533MHz 512MB SA641</v>
          </cell>
          <cell r="C5">
            <v>6815000</v>
          </cell>
        </row>
        <row r="6">
          <cell r="A6" t="str">
            <v>311524-371</v>
          </cell>
          <cell r="B6" t="str">
            <v xml:space="preserve">ML350R03 X2800-512K/533MHz 256MB </v>
          </cell>
          <cell r="C6">
            <v>6359000</v>
          </cell>
        </row>
        <row r="7">
          <cell r="A7" t="str">
            <v>311523-371</v>
          </cell>
          <cell r="B7" t="str">
            <v xml:space="preserve">ML350T03 X2800-512K/533MHz 256MB </v>
          </cell>
          <cell r="C7">
            <v>5384000</v>
          </cell>
        </row>
        <row r="8">
          <cell r="A8" t="str">
            <v>345101-371</v>
          </cell>
          <cell r="B8" t="str">
            <v>DL360R03 X3200-1M/533MHz 1GB</v>
          </cell>
          <cell r="C8">
            <v>11343000</v>
          </cell>
        </row>
        <row r="9">
          <cell r="A9" t="str">
            <v>322470-371</v>
          </cell>
          <cell r="B9" t="str">
            <v>DL360R03 X3060-512K/533MHz 512MB</v>
          </cell>
          <cell r="C9">
            <v>10549000</v>
          </cell>
        </row>
        <row r="10">
          <cell r="A10" t="str">
            <v>292889-371</v>
          </cell>
          <cell r="B10" t="str">
            <v>DL360R03 X2800-512K/533MHz 512MB</v>
          </cell>
          <cell r="C10">
            <v>8583000</v>
          </cell>
        </row>
        <row r="11">
          <cell r="A11" t="str">
            <v>292887-371</v>
          </cell>
          <cell r="B11" t="str">
            <v>DL360R03 X2400-512K/533MHz 512MB</v>
          </cell>
          <cell r="C11">
            <v>7695000</v>
          </cell>
        </row>
        <row r="12">
          <cell r="A12" t="str">
            <v>333703-371</v>
          </cell>
          <cell r="B12" t="str">
            <v>ML370T03 X3200-1M/533MHz 1GB</v>
          </cell>
          <cell r="C12">
            <v>11473000</v>
          </cell>
        </row>
        <row r="13">
          <cell r="A13" t="str">
            <v>310589-371</v>
          </cell>
          <cell r="B13" t="str">
            <v>ML370R03 X3060-512K/533MHz 1GB</v>
          </cell>
          <cell r="C13">
            <v>10281000</v>
          </cell>
        </row>
        <row r="14">
          <cell r="A14" t="str">
            <v>310590-371</v>
          </cell>
          <cell r="B14" t="str">
            <v>ML370T03 X3060-512K/533MHz 1GB</v>
          </cell>
          <cell r="C14">
            <v>9559000</v>
          </cell>
        </row>
        <row r="15">
          <cell r="A15" t="str">
            <v>305460-371</v>
          </cell>
          <cell r="B15" t="str">
            <v>ML370R03 X2800-512K/400MHz 512MB</v>
          </cell>
          <cell r="C15">
            <v>8939000</v>
          </cell>
        </row>
        <row r="16">
          <cell r="A16" t="str">
            <v>305461-371</v>
          </cell>
          <cell r="B16" t="str">
            <v>ML370T03 X2800-512K/400MHz 512MB</v>
          </cell>
          <cell r="C16">
            <v>8199000</v>
          </cell>
        </row>
        <row r="17">
          <cell r="A17" t="str">
            <v>333705-371</v>
          </cell>
          <cell r="B17" t="str">
            <v>DL380R03 X3200-1M/533MHz 1GB</v>
          </cell>
          <cell r="C17">
            <v>13076000</v>
          </cell>
        </row>
        <row r="18">
          <cell r="A18" t="str">
            <v>310587-371</v>
          </cell>
          <cell r="B18" t="str">
            <v>DL380R03 X3060-512K/533MHz 1GB</v>
          </cell>
          <cell r="C18">
            <v>12010000</v>
          </cell>
        </row>
        <row r="19">
          <cell r="A19" t="str">
            <v>349201-371</v>
          </cell>
          <cell r="B19" t="str">
            <v>DL380R03 X2800-512K/400MHz 1GB</v>
          </cell>
          <cell r="C19">
            <v>11330000</v>
          </cell>
        </row>
        <row r="20">
          <cell r="A20" t="str">
            <v>351027-371</v>
          </cell>
          <cell r="B20" t="str">
            <v>DL380 G3 Packaged Cluster with Modular Smart Array 1000</v>
          </cell>
          <cell r="C20">
            <v>50027000</v>
          </cell>
        </row>
        <row r="21">
          <cell r="A21" t="str">
            <v>305370-371</v>
          </cell>
          <cell r="B21" t="str">
            <v>DL380 G3 Packaged Cluster</v>
          </cell>
          <cell r="C21">
            <v>39369000</v>
          </cell>
        </row>
        <row r="22">
          <cell r="A22" t="str">
            <v>317823-B21</v>
          </cell>
          <cell r="B22" t="str">
            <v>Xeon 2.8GHz-512KB/533MHz Processor Option Kit</v>
          </cell>
          <cell r="C22">
            <v>2890772</v>
          </cell>
        </row>
        <row r="23">
          <cell r="A23" t="str">
            <v>323139-B21</v>
          </cell>
          <cell r="B23" t="str">
            <v>Xeon 2.4GHz-512KB/533MHz Processor Option Kit</v>
          </cell>
          <cell r="C23">
            <v>2107000</v>
          </cell>
        </row>
        <row r="24">
          <cell r="A24" t="str">
            <v>314763-B21</v>
          </cell>
          <cell r="B24" t="str">
            <v>Xeon 2.8GHz-512KB/533MHz Processor Option Kit</v>
          </cell>
          <cell r="C24">
            <v>2427000</v>
          </cell>
        </row>
        <row r="25">
          <cell r="A25" t="str">
            <v>283702-B21</v>
          </cell>
          <cell r="B25" t="str">
            <v>Xeon 2.2GHz-512KB/400MHz Processor Option Kit</v>
          </cell>
          <cell r="C25">
            <v>1710000</v>
          </cell>
        </row>
        <row r="26">
          <cell r="A26" t="str">
            <v>283701-B21</v>
          </cell>
          <cell r="B26" t="str">
            <v>Xeon 2.0GHz-512KB/400MHz Processor Option Kit</v>
          </cell>
          <cell r="C26">
            <v>1427000</v>
          </cell>
        </row>
        <row r="27">
          <cell r="A27" t="str">
            <v>345103-B21</v>
          </cell>
          <cell r="B27" t="str">
            <v>Xeon 3.2GHz-1M//533MHz Processor Option Kit</v>
          </cell>
          <cell r="C27">
            <v>4511000</v>
          </cell>
        </row>
        <row r="28">
          <cell r="A28" t="str">
            <v>322472-B21</v>
          </cell>
          <cell r="B28" t="str">
            <v>Xeon 3.06GHz-512KB/533MHz Processor Option Kit</v>
          </cell>
          <cell r="C28">
            <v>3410000</v>
          </cell>
        </row>
        <row r="29">
          <cell r="A29" t="str">
            <v>292892-B21</v>
          </cell>
          <cell r="B29" t="str">
            <v>Xeon 2.8GHz-512KB/533MHz Processor Option Kit</v>
          </cell>
          <cell r="C29">
            <v>2282000</v>
          </cell>
        </row>
        <row r="30">
          <cell r="A30" t="str">
            <v>292891-B21</v>
          </cell>
          <cell r="B30" t="str">
            <v>Xeon 2.4GHz-512KB/533MHz Processor Option Kit</v>
          </cell>
          <cell r="C30">
            <v>1710000</v>
          </cell>
        </row>
        <row r="31">
          <cell r="A31" t="str">
            <v>333714-B21</v>
          </cell>
          <cell r="B31" t="str">
            <v>Xeon 3.2GHz-1M/533MHz Processor Option Kit</v>
          </cell>
          <cell r="C31">
            <v>4511000</v>
          </cell>
        </row>
        <row r="32">
          <cell r="A32" t="str">
            <v>257916-B21</v>
          </cell>
          <cell r="B32" t="str">
            <v>Xeon 3.06GHz-512KB/533MHz Processor Option Kit</v>
          </cell>
          <cell r="C32">
            <v>3352000</v>
          </cell>
        </row>
        <row r="33">
          <cell r="A33" t="str">
            <v>257915-B21</v>
          </cell>
          <cell r="B33" t="str">
            <v>Xeon 2.8GHz-512KB/400MHz Processor Option Kit</v>
          </cell>
          <cell r="C33">
            <v>2282000</v>
          </cell>
        </row>
        <row r="34">
          <cell r="A34" t="str">
            <v>257913-B21</v>
          </cell>
          <cell r="B34" t="str">
            <v>Xeon 2.4GHz-512KB/400MHz Processor Option Kit</v>
          </cell>
          <cell r="C34">
            <v>1853000</v>
          </cell>
        </row>
        <row r="35">
          <cell r="A35" t="str">
            <v>231117-B21</v>
          </cell>
          <cell r="B35" t="str">
            <v>PIII 1266-512KB (133MHz FSB) FC-PGA2</v>
          </cell>
          <cell r="C35">
            <v>1920000</v>
          </cell>
        </row>
        <row r="36">
          <cell r="A36" t="str">
            <v>231118-B21</v>
          </cell>
          <cell r="B36" t="str">
            <v>PIII 1400-512KB (133MHz FSB) FC-PGA2</v>
          </cell>
          <cell r="C36">
            <v>2046000</v>
          </cell>
        </row>
        <row r="37">
          <cell r="A37" t="str">
            <v>201099-B21</v>
          </cell>
          <cell r="B37" t="str">
            <v>PIII 1400-512KB (133MHz FSB) FC-PGA2</v>
          </cell>
          <cell r="C37">
            <v>2046000</v>
          </cell>
        </row>
        <row r="38">
          <cell r="A38" t="str">
            <v>233273-B21</v>
          </cell>
          <cell r="B38" t="str">
            <v xml:space="preserve">PIII 1400-512KB (133MHz FSB) FC-PGA2  </v>
          </cell>
          <cell r="C38">
            <v>2046000</v>
          </cell>
        </row>
        <row r="39">
          <cell r="A39" t="str">
            <v>128277-B21</v>
          </cell>
          <cell r="B39" t="str">
            <v>128MB Registered SDRAM DIMM - 133MHz</v>
          </cell>
          <cell r="C39">
            <v>314000</v>
          </cell>
        </row>
        <row r="40">
          <cell r="A40" t="str">
            <v>128278-B21</v>
          </cell>
          <cell r="B40" t="str">
            <v>256MB Registered SDRAM DIMM - 133MHz</v>
          </cell>
          <cell r="C40">
            <v>385000</v>
          </cell>
        </row>
        <row r="41">
          <cell r="A41" t="str">
            <v>128279-B21</v>
          </cell>
          <cell r="B41" t="str">
            <v>512MB Registered SDRAM DIMM - 133MHz</v>
          </cell>
          <cell r="C41">
            <v>855000</v>
          </cell>
        </row>
        <row r="42">
          <cell r="A42" t="str">
            <v>128280-B21</v>
          </cell>
          <cell r="B42" t="str">
            <v>1GB Registered SDRAM DIMM - 133MHz</v>
          </cell>
          <cell r="C42">
            <v>1853000</v>
          </cell>
        </row>
        <row r="43">
          <cell r="A43" t="str">
            <v>287494-B21</v>
          </cell>
          <cell r="B43" t="str">
            <v>128MB of Advanced ECC PC2100 DDR SDRAM DIMM 
(1*128MB)</v>
          </cell>
          <cell r="C43">
            <v>301000</v>
          </cell>
        </row>
        <row r="44">
          <cell r="A44" t="str">
            <v>287495-B21</v>
          </cell>
          <cell r="B44" t="str">
            <v>256MB of Advanced ECC PC2100 DDR SDRAM DIMM 
(1*256MB)</v>
          </cell>
          <cell r="C44">
            <v>469000</v>
          </cell>
        </row>
        <row r="45">
          <cell r="A45" t="str">
            <v>287496-B21</v>
          </cell>
          <cell r="B45" t="str">
            <v>512MB of Advanced ECC PC2100 DDR SDRAM DIMM
(1*512MB)</v>
          </cell>
          <cell r="C45">
            <v>855000</v>
          </cell>
        </row>
        <row r="46">
          <cell r="A46" t="str">
            <v>287497-B21</v>
          </cell>
          <cell r="B46" t="str">
            <v>1GB of Advanced ECC PC2100 DDR SDRAM DIMM 
(1*1GB)</v>
          </cell>
          <cell r="C46">
            <v>1996000</v>
          </cell>
        </row>
        <row r="47">
          <cell r="A47" t="str">
            <v>301044-B21</v>
          </cell>
          <cell r="B47" t="str">
            <v>2GB of Advanced ECC PC2100 DDR SDRAM DIMM 
(1*2GB)</v>
          </cell>
          <cell r="C47">
            <v>5514000</v>
          </cell>
        </row>
        <row r="48">
          <cell r="A48" t="str">
            <v>300678-B21</v>
          </cell>
          <cell r="B48" t="str">
            <v>512MB of Advanced ECC PC2100 DDR SDRAM DIMM
(2 x 256 MB)</v>
          </cell>
          <cell r="C48">
            <v>931000</v>
          </cell>
        </row>
        <row r="49">
          <cell r="A49" t="str">
            <v>300679-B21</v>
          </cell>
          <cell r="B49" t="str">
            <v>1GB of Advanced ECC PC2100 DDR SDRAM DIMM 
(2 x 512 MB)</v>
          </cell>
          <cell r="C49">
            <v>1710000</v>
          </cell>
        </row>
        <row r="50">
          <cell r="A50" t="str">
            <v>300680-B21</v>
          </cell>
          <cell r="B50" t="str">
            <v>2GB of Advanced ECC PC2100 DDR SDRAM DIMM 
(2 x 1GB)</v>
          </cell>
          <cell r="C50">
            <v>3707000</v>
          </cell>
        </row>
        <row r="51">
          <cell r="A51" t="str">
            <v>300682-B21</v>
          </cell>
          <cell r="B51" t="str">
            <v>4GB of Advanced ECC PC2100 DDR SDRAM DIMM 
(2 x 2GB)</v>
          </cell>
          <cell r="C51">
            <v>10705000</v>
          </cell>
        </row>
        <row r="52">
          <cell r="A52" t="str">
            <v>201692-B21</v>
          </cell>
          <cell r="B52" t="str">
            <v>256MB Registered SDRAM - 133MHz (2 x 128MB)</v>
          </cell>
          <cell r="C52">
            <v>627000</v>
          </cell>
        </row>
        <row r="53">
          <cell r="A53" t="str">
            <v>201693-B21</v>
          </cell>
          <cell r="B53" t="str">
            <v>512MB Registered SDRAM  - 133MHz (2 x 256MB)</v>
          </cell>
          <cell r="C53">
            <v>786000</v>
          </cell>
        </row>
        <row r="54">
          <cell r="A54" t="str">
            <v>201694-B21</v>
          </cell>
          <cell r="B54" t="str">
            <v>1GB Registered SDRAM  - 133MHz (2 x 512MB)</v>
          </cell>
          <cell r="C54">
            <v>1710000</v>
          </cell>
        </row>
        <row r="55">
          <cell r="A55" t="str">
            <v>201695-B21</v>
          </cell>
          <cell r="B55" t="str">
            <v>2GB Registered SDRAM  - 133MHz (2 x 1GB)</v>
          </cell>
          <cell r="C55">
            <v>3707000</v>
          </cell>
        </row>
        <row r="56">
          <cell r="A56" t="str">
            <v>230534-B21</v>
          </cell>
          <cell r="B56" t="str">
            <v>40GB ATA/100 7,200 RPM Drive (1")</v>
          </cell>
          <cell r="C56">
            <v>414000</v>
          </cell>
        </row>
        <row r="57">
          <cell r="A57" t="str">
            <v>278424-B21</v>
          </cell>
          <cell r="B57" t="str">
            <v>80GB ATA 100 7,200 RPM Hard Drive(1")</v>
          </cell>
          <cell r="C57">
            <v>457000</v>
          </cell>
        </row>
        <row r="58">
          <cell r="A58" t="str">
            <v>271832-B21</v>
          </cell>
          <cell r="B58" t="str">
            <v xml:space="preserve">36.4GB Ultra320 Non Hot Plug SCSI 10K Hard Drive(1") </v>
          </cell>
          <cell r="C58">
            <v>865000</v>
          </cell>
        </row>
        <row r="59">
          <cell r="A59" t="str">
            <v>301048-B21</v>
          </cell>
          <cell r="B59" t="str">
            <v>CD-ROM/Diskette Drive Assembly Option Kit</v>
          </cell>
          <cell r="C59">
            <v>569000</v>
          </cell>
        </row>
        <row r="60">
          <cell r="A60" t="str">
            <v>283533-B21</v>
          </cell>
          <cell r="B60" t="str">
            <v>Slotless SCSI module with Cable</v>
          </cell>
          <cell r="C60">
            <v>712000</v>
          </cell>
        </row>
        <row r="61">
          <cell r="A61" t="str">
            <v>244059-B21</v>
          </cell>
          <cell r="B61" t="str">
            <v>Wide Ultra2/3 Internal Two Bay Hot Plug SCSI Drive Cage 
(without fan)</v>
          </cell>
          <cell r="C61">
            <v>1055000</v>
          </cell>
        </row>
        <row r="62">
          <cell r="A62" t="str">
            <v>293703-B21</v>
          </cell>
          <cell r="B62" t="str">
            <v>325W Hot Plug Redundant Power Supply (IEC Cord)</v>
          </cell>
          <cell r="C62">
            <v>809000</v>
          </cell>
        </row>
        <row r="63">
          <cell r="A63" t="str">
            <v>313054-B21</v>
          </cell>
          <cell r="B63" t="str">
            <v>HotPlug AC Redundant Power Supply Module (IEC Cord)</v>
          </cell>
          <cell r="C63">
            <v>592000</v>
          </cell>
        </row>
        <row r="64">
          <cell r="A64" t="str">
            <v>283655-B21</v>
          </cell>
          <cell r="B64" t="str">
            <v>Hot Plug Redundant Power Supply Option Kit (Rack)</v>
          </cell>
          <cell r="C64">
            <v>701000</v>
          </cell>
        </row>
        <row r="65">
          <cell r="A65" t="str">
            <v>225075-001</v>
          </cell>
          <cell r="B65" t="str">
            <v xml:space="preserve">Hot Plug Redundant Power Supply </v>
          </cell>
          <cell r="C65">
            <v>671000</v>
          </cell>
        </row>
        <row r="66">
          <cell r="A66" t="str">
            <v>225073-B21</v>
          </cell>
          <cell r="B66" t="str">
            <v xml:space="preserve">Hot Plug Redundant Fan Kit </v>
          </cell>
          <cell r="C66">
            <v>469000</v>
          </cell>
        </row>
        <row r="67">
          <cell r="A67" t="str">
            <v>293048-B21</v>
          </cell>
          <cell r="B67" t="str">
            <v xml:space="preserve">Hot Plug Redundant Fan Kit </v>
          </cell>
          <cell r="C67">
            <v>561000</v>
          </cell>
        </row>
        <row r="68">
          <cell r="A68" t="str">
            <v>273463-B21</v>
          </cell>
          <cell r="B68" t="str">
            <v>ProLiant ML330G2 SCSI Cable Kit</v>
          </cell>
          <cell r="C68">
            <v>159000</v>
          </cell>
        </row>
        <row r="69">
          <cell r="A69" t="str">
            <v>159547-B22</v>
          </cell>
          <cell r="B69" t="str">
            <v>Internal to External SCSI Cable Option Kit</v>
          </cell>
          <cell r="C69">
            <v>149000</v>
          </cell>
        </row>
        <row r="70">
          <cell r="A70" t="str">
            <v>238547-B22</v>
          </cell>
          <cell r="B70" t="str">
            <v>ML330 Tower to Rack Enabling Kit</v>
          </cell>
          <cell r="C70">
            <v>985000</v>
          </cell>
        </row>
        <row r="71">
          <cell r="A71" t="str">
            <v>237045-B21</v>
          </cell>
          <cell r="B71" t="str">
            <v>ML350 G2 Tower to Rack Conversion Kit</v>
          </cell>
          <cell r="C71">
            <v>971000</v>
          </cell>
        </row>
        <row r="72">
          <cell r="A72" t="str">
            <v>290683-B22</v>
          </cell>
          <cell r="B72" t="str">
            <v>ML350 G3 Tower to Rack Conversion Kit</v>
          </cell>
          <cell r="C72">
            <v>975000</v>
          </cell>
        </row>
        <row r="73">
          <cell r="A73" t="str">
            <v>225074-B22</v>
          </cell>
          <cell r="B73" t="str">
            <v>ML370 G3 Tower to Rack Conversion Kit</v>
          </cell>
          <cell r="C73">
            <v>985000</v>
          </cell>
        </row>
        <row r="74">
          <cell r="A74" t="str">
            <v>271246-371</v>
          </cell>
          <cell r="B74" t="str">
            <v>ML530R02 X3000-512K 2P 1GB</v>
          </cell>
          <cell r="C74">
            <v>18505000</v>
          </cell>
        </row>
        <row r="75">
          <cell r="A75" t="str">
            <v>271245-371</v>
          </cell>
          <cell r="B75" t="str">
            <v>ML530T02 X3000-512K 2P 1GB</v>
          </cell>
          <cell r="C75">
            <v>17368000</v>
          </cell>
        </row>
        <row r="76">
          <cell r="A76" t="str">
            <v>306490-371</v>
          </cell>
          <cell r="B76" t="str">
            <v>ML530R02 X2800-512K 2P 1GB</v>
          </cell>
          <cell r="C76">
            <v>15219000</v>
          </cell>
        </row>
        <row r="77">
          <cell r="A77" t="str">
            <v>306489-371</v>
          </cell>
          <cell r="B77" t="str">
            <v>ML530T02 X2800-512K 2P 1GB</v>
          </cell>
          <cell r="C77">
            <v>14204000</v>
          </cell>
        </row>
        <row r="78">
          <cell r="A78" t="str">
            <v>306488-371</v>
          </cell>
          <cell r="B78" t="str">
            <v>ML530R02 X2800-512K 1P 1GB</v>
          </cell>
          <cell r="C78">
            <v>12231000</v>
          </cell>
        </row>
        <row r="79">
          <cell r="A79" t="str">
            <v>306487-371</v>
          </cell>
          <cell r="B79" t="str">
            <v>ML530T02 X2800-512K 1P 1GB</v>
          </cell>
          <cell r="C79">
            <v>11246000</v>
          </cell>
        </row>
        <row r="80">
          <cell r="A80" t="str">
            <v>325251-371</v>
          </cell>
          <cell r="B80" t="str">
            <v>ML570R02 X2800-2M 2P 1GB</v>
          </cell>
          <cell r="C80">
            <v>55148000</v>
          </cell>
        </row>
        <row r="81">
          <cell r="A81" t="str">
            <v>325250-371</v>
          </cell>
          <cell r="B81" t="str">
            <v>ML570T02 X2800-2M 1P 512MB</v>
          </cell>
          <cell r="C81">
            <v>32111000</v>
          </cell>
        </row>
        <row r="82">
          <cell r="A82" t="str">
            <v>325249-371</v>
          </cell>
          <cell r="B82" t="str">
            <v>ML570R02 X2500-1M 2P 1GB</v>
          </cell>
          <cell r="C82">
            <v>38743000</v>
          </cell>
        </row>
        <row r="83">
          <cell r="A83" t="str">
            <v>325248-371</v>
          </cell>
          <cell r="B83" t="str">
            <v>ML570T02 X2500-1M 1P 512MB</v>
          </cell>
          <cell r="C83">
            <v>25828000</v>
          </cell>
        </row>
        <row r="84">
          <cell r="A84" t="str">
            <v>246639-372</v>
          </cell>
          <cell r="B84" t="str">
            <v>DL560R01 X2800-2M 2P 1GB</v>
          </cell>
          <cell r="C84">
            <v>52274000</v>
          </cell>
        </row>
        <row r="85">
          <cell r="A85" t="str">
            <v>283975-372</v>
          </cell>
          <cell r="B85" t="str">
            <v>DL560R01 X2500-1M 2P 1GB</v>
          </cell>
          <cell r="C85">
            <v>38312000</v>
          </cell>
        </row>
        <row r="86">
          <cell r="A86" t="str">
            <v>325134-371</v>
          </cell>
          <cell r="B86" t="str">
            <v>DL580R02 X2800-2M 2P 2GB</v>
          </cell>
          <cell r="C86">
            <v>60384000</v>
          </cell>
        </row>
        <row r="87">
          <cell r="A87" t="str">
            <v>325133-371</v>
          </cell>
          <cell r="B87" t="str">
            <v>DL580R02 X2500-1M 2P 2GB</v>
          </cell>
          <cell r="C87">
            <v>45375000</v>
          </cell>
        </row>
        <row r="88">
          <cell r="A88" t="str">
            <v>330531-B21</v>
          </cell>
          <cell r="B88" t="str">
            <v>DL740R01 X2800-2M 4P 4GB</v>
          </cell>
          <cell r="C88">
            <v>149666000</v>
          </cell>
        </row>
        <row r="89">
          <cell r="A89" t="str">
            <v>338975-B21</v>
          </cell>
          <cell r="B89" t="str">
            <v>DL740R01 X2500-1M 4P 4GB</v>
          </cell>
          <cell r="C89">
            <v>96952000</v>
          </cell>
        </row>
        <row r="90">
          <cell r="A90" t="str">
            <v>326703-B21</v>
          </cell>
          <cell r="B90" t="str">
            <v>DL760R02 X2800-2M 4P 4GB</v>
          </cell>
          <cell r="C90">
            <v>154406000</v>
          </cell>
        </row>
        <row r="91">
          <cell r="A91" t="str">
            <v>338974-B21</v>
          </cell>
          <cell r="B91" t="str">
            <v>DL760R02 X2500-1M 4P 4GB</v>
          </cell>
          <cell r="C91">
            <v>105558000</v>
          </cell>
        </row>
        <row r="92">
          <cell r="A92" t="str">
            <v>171206-B21</v>
          </cell>
          <cell r="B92" t="str">
            <v>DL760R02 X2000-2M 4P 4GB</v>
          </cell>
          <cell r="C92">
            <v>136078000</v>
          </cell>
        </row>
        <row r="93">
          <cell r="A93" t="str">
            <v>191224-B21</v>
          </cell>
          <cell r="B93" t="str">
            <v>Xeon 2.40GHz-512KB Processor Option Kit</v>
          </cell>
          <cell r="C93">
            <v>1854000</v>
          </cell>
        </row>
        <row r="94">
          <cell r="A94" t="str">
            <v>306504-B21</v>
          </cell>
          <cell r="B94" t="str">
            <v>Xeon 2.80GHz-512KB Processor Option Kit</v>
          </cell>
          <cell r="C94">
            <v>2283000</v>
          </cell>
        </row>
        <row r="95">
          <cell r="A95" t="str">
            <v>174448-B21</v>
          </cell>
          <cell r="B95" t="str">
            <v xml:space="preserve">Xeon 700-1MB Processor Option Kit </v>
          </cell>
          <cell r="C95">
            <v>5984000</v>
          </cell>
        </row>
        <row r="96">
          <cell r="A96" t="str">
            <v>174449-B21</v>
          </cell>
          <cell r="B96" t="str">
            <v xml:space="preserve">Xeon 700-2MB Processor Option Kit </v>
          </cell>
          <cell r="C96">
            <v>9785000</v>
          </cell>
        </row>
        <row r="97">
          <cell r="A97" t="str">
            <v>222627-B21</v>
          </cell>
          <cell r="B97" t="str">
            <v>Xeon 900-2MB Processor Option Kit</v>
          </cell>
          <cell r="C97">
            <v>17574000</v>
          </cell>
        </row>
        <row r="98">
          <cell r="A98" t="str">
            <v>226775-B21</v>
          </cell>
          <cell r="B98" t="str">
            <v>Xeon MP X1400-512KB Processor Option Kit</v>
          </cell>
          <cell r="C98">
            <v>6580000</v>
          </cell>
        </row>
        <row r="99">
          <cell r="A99" t="str">
            <v>191220-B21</v>
          </cell>
          <cell r="B99" t="str">
            <v>Xeon MP X1500-1MB Processor Option Kit</v>
          </cell>
          <cell r="C99">
            <v>5590000</v>
          </cell>
        </row>
        <row r="100">
          <cell r="A100" t="str">
            <v>226776-B21</v>
          </cell>
          <cell r="B100" t="str">
            <v>Xeon MP X1600-1MB Processor Option Kit</v>
          </cell>
          <cell r="C100">
            <v>16880000</v>
          </cell>
        </row>
        <row r="101">
          <cell r="A101" t="str">
            <v>307276-B21</v>
          </cell>
          <cell r="B101" t="str">
            <v>Xeon MP X2000-2MB Processor Option Kit</v>
          </cell>
          <cell r="C101">
            <v>16638000</v>
          </cell>
        </row>
        <row r="102">
          <cell r="A102" t="str">
            <v>325253-B21</v>
          </cell>
          <cell r="B102" t="str">
            <v>Xeon MP X2500-1MB Processor Option Kit</v>
          </cell>
          <cell r="C102">
            <v>9165000</v>
          </cell>
        </row>
        <row r="103">
          <cell r="A103" t="str">
            <v>325254-B21</v>
          </cell>
          <cell r="B103" t="str">
            <v>Xeon MP X2800-2MB Processor Option Kit</v>
          </cell>
          <cell r="C103">
            <v>19216000</v>
          </cell>
        </row>
        <row r="104">
          <cell r="A104" t="str">
            <v>270763-B21</v>
          </cell>
          <cell r="B104" t="str">
            <v>Xeon MP X1500-1MB Processor Option Kit</v>
          </cell>
          <cell r="C104">
            <v>5141000</v>
          </cell>
        </row>
        <row r="105">
          <cell r="A105" t="str">
            <v>270765-B21</v>
          </cell>
          <cell r="B105" t="str">
            <v>Xeon MP X2000-2MB Processor Option Kit</v>
          </cell>
          <cell r="C105">
            <v>17244000</v>
          </cell>
        </row>
        <row r="106">
          <cell r="A106" t="str">
            <v>331003-B21</v>
          </cell>
          <cell r="B106" t="str">
            <v>Xeon MP X2500-1MB Processor Option Kit</v>
          </cell>
          <cell r="C106">
            <v>9066000</v>
          </cell>
        </row>
        <row r="107">
          <cell r="A107" t="str">
            <v>331004-B21</v>
          </cell>
          <cell r="B107" t="str">
            <v>Xeon MP X2800-2MB Processor Option Kit</v>
          </cell>
          <cell r="C107">
            <v>20067000</v>
          </cell>
        </row>
        <row r="108">
          <cell r="A108" t="str">
            <v>167444-B21</v>
          </cell>
          <cell r="B108" t="str">
            <v xml:space="preserve">Xeon 700-1MB Processor Option Kit </v>
          </cell>
          <cell r="C108">
            <v>5884000</v>
          </cell>
        </row>
        <row r="109">
          <cell r="A109" t="str">
            <v>175810-B21</v>
          </cell>
          <cell r="B109" t="str">
            <v xml:space="preserve">Xeon 700-2MB Processor Option Kit </v>
          </cell>
          <cell r="C109">
            <v>9907000</v>
          </cell>
        </row>
        <row r="110">
          <cell r="A110" t="str">
            <v>177666-B21</v>
          </cell>
          <cell r="B110" t="str">
            <v>Xeon 900-2MB Processor Option Kit</v>
          </cell>
          <cell r="C110">
            <v>18707000</v>
          </cell>
        </row>
        <row r="111">
          <cell r="A111" t="str">
            <v>287519-B21</v>
          </cell>
          <cell r="B111" t="str">
            <v>Xeon MP 1.5GHz-1MB Processor Option Kit (4P)</v>
          </cell>
          <cell r="C111">
            <v>30151000</v>
          </cell>
        </row>
        <row r="112">
          <cell r="A112" t="str">
            <v>287520-B21</v>
          </cell>
          <cell r="B112" t="str">
            <v>Xeon MP 2.0GHz -2MB Processor Option Kit (4P)</v>
          </cell>
          <cell r="C112">
            <v>82342000</v>
          </cell>
        </row>
        <row r="113">
          <cell r="A113" t="str">
            <v>339072-B21</v>
          </cell>
          <cell r="B113" t="str">
            <v>Xeon MP 2.5GHz-1MB Processor Option Kit (4P)</v>
          </cell>
          <cell r="C113">
            <v>51511000</v>
          </cell>
        </row>
        <row r="114">
          <cell r="A114" t="str">
            <v>334037-B21</v>
          </cell>
          <cell r="B114" t="str">
            <v>Xeon MP 2.8GHz-2MB Processor Option Kit(4P)</v>
          </cell>
          <cell r="C114">
            <v>90018000</v>
          </cell>
        </row>
        <row r="115">
          <cell r="A115" t="str">
            <v>128277-B21</v>
          </cell>
          <cell r="B115" t="str">
            <v>128MB Registered SDRAM DIMM - 133MHz</v>
          </cell>
          <cell r="C115">
            <v>314000</v>
          </cell>
        </row>
        <row r="116">
          <cell r="A116" t="str">
            <v>128278-B21</v>
          </cell>
          <cell r="B116" t="str">
            <v>256MB Registered SDRAM DIMM - 133MHz</v>
          </cell>
          <cell r="C116">
            <v>385000</v>
          </cell>
        </row>
        <row r="117">
          <cell r="A117" t="str">
            <v>128279-B21</v>
          </cell>
          <cell r="B117" t="str">
            <v>512MB Registered SDRAM DIMM - 133MHz</v>
          </cell>
          <cell r="C117">
            <v>855000</v>
          </cell>
        </row>
        <row r="118">
          <cell r="A118" t="str">
            <v>300678-B21</v>
          </cell>
          <cell r="B118" t="str">
            <v>512MB of Advanced ECC PC2100 DDR SDRAM DIMM Memory Kit 
(2 x 256 MB)</v>
          </cell>
          <cell r="C118">
            <v>931000</v>
          </cell>
        </row>
        <row r="119">
          <cell r="A119" t="str">
            <v>300679-B21</v>
          </cell>
          <cell r="B119" t="str">
            <v>1GB of Advanced ECC PC2100 DDR SDRAM DIMM Memory Kit 
(2 x 512 MB)</v>
          </cell>
          <cell r="C119">
            <v>1710000</v>
          </cell>
        </row>
        <row r="120">
          <cell r="A120" t="str">
            <v>300680-B21</v>
          </cell>
          <cell r="B120" t="str">
            <v>2GB of Advanced ECC PC2100 DDR SDRAM DIMM Memory Kit 
(2 x 1GB)</v>
          </cell>
          <cell r="C120">
            <v>3707000</v>
          </cell>
        </row>
        <row r="121">
          <cell r="A121" t="str">
            <v>300682-B21</v>
          </cell>
          <cell r="B121" t="str">
            <v>4GB of Advanced ECC PC2100 DDR SDRAM DIMM Memory Kit 
(2 x 2GB)</v>
          </cell>
          <cell r="C121">
            <v>10705000</v>
          </cell>
        </row>
        <row r="122">
          <cell r="A122" t="str">
            <v>187418-B21</v>
          </cell>
          <cell r="B122" t="str">
            <v>512MB PC1600 ECC SDRAM Memory Kit (2x256MB)</v>
          </cell>
          <cell r="C122">
            <v>870000</v>
          </cell>
        </row>
        <row r="123">
          <cell r="A123" t="str">
            <v>187419-B21</v>
          </cell>
          <cell r="B123" t="str">
            <v>1GB  PC1600 ECC SDRAM Memory Kit (2x512 MB)</v>
          </cell>
          <cell r="C123">
            <v>1736000</v>
          </cell>
        </row>
        <row r="124">
          <cell r="A124" t="str">
            <v>187420-B21</v>
          </cell>
          <cell r="B124" t="str">
            <v>2GB  PC1600 ECC SDRAM Memory Kit (2x1GB)</v>
          </cell>
          <cell r="C124">
            <v>3408000</v>
          </cell>
        </row>
        <row r="125">
          <cell r="A125" t="str">
            <v>187421-B21</v>
          </cell>
          <cell r="B125" t="str">
            <v>4GB  PC1600 ECC SDRAM Memory Kit (2x2GB)</v>
          </cell>
          <cell r="C125">
            <v>11237000</v>
          </cell>
        </row>
        <row r="126">
          <cell r="A126" t="str">
            <v>202170-B21</v>
          </cell>
          <cell r="B126" t="str">
            <v>1GB  PC1600 Registered ECC SDRAM Memory Kit (4x256MB)</v>
          </cell>
          <cell r="C126">
            <v>1806000</v>
          </cell>
        </row>
        <row r="127">
          <cell r="A127" t="str">
            <v>202171-B21</v>
          </cell>
          <cell r="B127" t="str">
            <v>2GB  PC1600 Registered ECC SDRAM Memory Kit (4x512MB)</v>
          </cell>
          <cell r="C127">
            <v>3424000</v>
          </cell>
        </row>
        <row r="128">
          <cell r="A128" t="str">
            <v>202172-B21</v>
          </cell>
          <cell r="B128" t="str">
            <v>4GB  PC1600 Registered ECC SDRAM Memory Kit (4x1GB)</v>
          </cell>
          <cell r="C128">
            <v>7054000</v>
          </cell>
        </row>
        <row r="129">
          <cell r="A129" t="str">
            <v>202173-B21</v>
          </cell>
          <cell r="B129" t="str">
            <v>8GB  PC1600 Registered ECC SDRAM Memory Kit (4x2GB)</v>
          </cell>
          <cell r="C129">
            <v>22474000</v>
          </cell>
        </row>
        <row r="130">
          <cell r="A130" t="str">
            <v>203320-B21</v>
          </cell>
          <cell r="B130" t="str">
            <v>Hot Plug Memory Expansion Board</v>
          </cell>
          <cell r="C130">
            <v>1696000</v>
          </cell>
        </row>
        <row r="131">
          <cell r="A131" t="str">
            <v>236844-B21</v>
          </cell>
          <cell r="B131" t="str">
            <v>Hot Plug Memory Expansion Board</v>
          </cell>
          <cell r="C131">
            <v>1696000</v>
          </cell>
        </row>
        <row r="132">
          <cell r="A132" t="str">
            <v>328807-B21</v>
          </cell>
          <cell r="B132" t="str">
            <v>512MB Registered SDRAM (2x256MB)</v>
          </cell>
          <cell r="C132">
            <v>1528000</v>
          </cell>
        </row>
        <row r="133">
          <cell r="A133" t="str">
            <v>328808-B21</v>
          </cell>
          <cell r="B133" t="str">
            <v>1GB Registered SDRAM (2x512MB)</v>
          </cell>
          <cell r="C133">
            <v>4164000</v>
          </cell>
        </row>
        <row r="134">
          <cell r="A134" t="str">
            <v>328809-B21</v>
          </cell>
          <cell r="B134" t="str">
            <v>2GB Registered SDRAM 100MHz (2x1024MB)</v>
          </cell>
          <cell r="C134">
            <v>7141000</v>
          </cell>
        </row>
        <row r="135">
          <cell r="A135" t="str">
            <v>236852-B21</v>
          </cell>
          <cell r="B135" t="str">
            <v>256MB 133MHz ECC SDRAM Memory Option Kit (1x256MB)</v>
          </cell>
          <cell r="C135">
            <v>710000</v>
          </cell>
        </row>
        <row r="136">
          <cell r="A136" t="str">
            <v>236853-B21</v>
          </cell>
          <cell r="B136" t="str">
            <v>512MB 133MHz ECC SDRAM Memory Option Kit (1x512MB)</v>
          </cell>
          <cell r="C136">
            <v>1351000</v>
          </cell>
        </row>
        <row r="137">
          <cell r="A137" t="str">
            <v>236854-B21</v>
          </cell>
          <cell r="B137" t="str">
            <v>1GB 133MHz ECC SDRAM Memory Option Kit (1x1024MB)</v>
          </cell>
          <cell r="C137">
            <v>2681000</v>
          </cell>
        </row>
        <row r="138">
          <cell r="A138" t="str">
            <v>317093-B21</v>
          </cell>
          <cell r="B138" t="str">
            <v>2GB 133MHz ECC SDRAM Memory Option Kit (1x2048MB)</v>
          </cell>
          <cell r="C138">
            <v>14225000</v>
          </cell>
        </row>
        <row r="139">
          <cell r="A139" t="str">
            <v>189080-B21</v>
          </cell>
          <cell r="B139" t="str">
            <v>512MB Registered SDRAM 100MHz DIMM KIT (4x128MB)</v>
          </cell>
          <cell r="C139">
            <v>1186000</v>
          </cell>
        </row>
        <row r="140">
          <cell r="A140" t="str">
            <v>189081-B21</v>
          </cell>
          <cell r="B140" t="str">
            <v>1GB Registered SDRAM 100MHz DIMM KIT (4x256MB)</v>
          </cell>
          <cell r="C140">
            <v>2099000</v>
          </cell>
        </row>
        <row r="141">
          <cell r="A141" t="str">
            <v>189082-B21</v>
          </cell>
          <cell r="B141" t="str">
            <v>2GB Registered SDRAM 100MHz DIMM KIT (4x512MB)</v>
          </cell>
          <cell r="C141">
            <v>3978000</v>
          </cell>
        </row>
        <row r="142">
          <cell r="A142" t="str">
            <v>189083-B21</v>
          </cell>
          <cell r="B142" t="str">
            <v>4GB Registered SDRAM 100MHz DIMM KIT (4x1024MB)</v>
          </cell>
          <cell r="C142">
            <v>8069000</v>
          </cell>
        </row>
        <row r="143">
          <cell r="A143" t="str">
            <v>128284-B21</v>
          </cell>
          <cell r="B143" t="str">
            <v xml:space="preserve">Hot Plug Redundant Fan Kit </v>
          </cell>
          <cell r="C143">
            <v>484000</v>
          </cell>
        </row>
        <row r="144">
          <cell r="A144" t="str">
            <v>288635-B21</v>
          </cell>
          <cell r="B144" t="str">
            <v xml:space="preserve">Hot Plug Redundant Fan Kit </v>
          </cell>
          <cell r="C144">
            <v>432000</v>
          </cell>
        </row>
        <row r="145">
          <cell r="A145" t="str">
            <v>244058-B21</v>
          </cell>
          <cell r="B145" t="str">
            <v>Wide Ultra2/Ultra3 Internal Two-Bay Hot Plug SCSI Drive Cage 
(with fan)</v>
          </cell>
          <cell r="C145">
            <v>1073000</v>
          </cell>
        </row>
        <row r="146">
          <cell r="A146" t="str">
            <v>401231-B31</v>
          </cell>
          <cell r="B146" t="str">
            <v>1150/500 Watt Redundant Power Supply</v>
          </cell>
          <cell r="C146">
            <v>2899000</v>
          </cell>
        </row>
        <row r="147">
          <cell r="A147" t="str">
            <v>236845-001</v>
          </cell>
          <cell r="B147" t="str">
            <v>Hot Plug Redundant Power Supply</v>
          </cell>
          <cell r="C147">
            <v>847000</v>
          </cell>
        </row>
        <row r="148">
          <cell r="A148" t="str">
            <v>267555-B21</v>
          </cell>
          <cell r="B148" t="str">
            <v>Hot Plug Redundant Power Supply</v>
          </cell>
          <cell r="C148">
            <v>722000</v>
          </cell>
        </row>
        <row r="149">
          <cell r="A149" t="str">
            <v>278535-001</v>
          </cell>
          <cell r="B149" t="str">
            <v>Hot Plug Redundant Power Supply</v>
          </cell>
          <cell r="C149">
            <v>989000</v>
          </cell>
        </row>
        <row r="150">
          <cell r="A150" t="str">
            <v>274739-B21</v>
          </cell>
          <cell r="B150" t="str">
            <v>Rack Option Kit: round/threaded hole racks</v>
          </cell>
          <cell r="C150">
            <v>307000</v>
          </cell>
        </row>
        <row r="151">
          <cell r="A151" t="str">
            <v>287528-B21</v>
          </cell>
          <cell r="B151" t="str">
            <v>DL580G2 Third Party Racking Kit</v>
          </cell>
          <cell r="C151">
            <v>267000</v>
          </cell>
        </row>
        <row r="152">
          <cell r="A152" t="str">
            <v>289294-B21</v>
          </cell>
          <cell r="B152" t="str">
            <v>DL580G2 Folding Cable Management Arm</v>
          </cell>
          <cell r="C152">
            <v>354000</v>
          </cell>
        </row>
        <row r="153">
          <cell r="A153" t="str">
            <v>288874-B21</v>
          </cell>
          <cell r="B153" t="str">
            <v>DL580G2 Cable Assembly, SCSI, Ultra3, LVDS</v>
          </cell>
          <cell r="C153">
            <v>136000</v>
          </cell>
        </row>
        <row r="154">
          <cell r="A154" t="str">
            <v>291034-B21</v>
          </cell>
          <cell r="B154" t="str">
            <v>DL580G2 Power Cord, Cable 10A</v>
          </cell>
          <cell r="C154">
            <v>95000</v>
          </cell>
        </row>
        <row r="155">
          <cell r="A155" t="str">
            <v>321716-B21</v>
          </cell>
          <cell r="B155" t="str">
            <v>DL740 Cable Management Arm</v>
          </cell>
          <cell r="C155">
            <v>551000</v>
          </cell>
        </row>
        <row r="156">
          <cell r="A156" t="str">
            <v>253699-B21</v>
          </cell>
          <cell r="B156" t="str">
            <v>ProLiant ML5xx G2 Tower to Rack Conversion Kit</v>
          </cell>
          <cell r="C156">
            <v>1044000</v>
          </cell>
        </row>
        <row r="157">
          <cell r="A157" t="str">
            <v>271258-B21</v>
          </cell>
          <cell r="B157" t="str">
            <v>ProLiant ML5xx G2 Rack to Tower Conversion Kit</v>
          </cell>
          <cell r="C157">
            <v>1054000</v>
          </cell>
        </row>
        <row r="158">
          <cell r="A158" t="str">
            <v>128289-B21</v>
          </cell>
          <cell r="B158" t="str">
            <v>Tower to Rack Conversion Kit</v>
          </cell>
          <cell r="C158">
            <v>1287000</v>
          </cell>
        </row>
        <row r="159">
          <cell r="A159" t="str">
            <v>337057-B21</v>
          </cell>
          <cell r="B159" t="str">
            <v>8X DVD UPG DL760 G2</v>
          </cell>
          <cell r="C159">
            <v>638000</v>
          </cell>
        </row>
        <row r="160">
          <cell r="A160" t="str">
            <v>207552-B22</v>
          </cell>
          <cell r="B160" t="str">
            <v>UPS R12000 XR, N+x (High Voltage)</v>
          </cell>
          <cell r="C160">
            <v>39599000</v>
          </cell>
        </row>
        <row r="161">
          <cell r="A161" t="str">
            <v>347207-B31</v>
          </cell>
          <cell r="B161" t="str">
            <v>UPS R6000</v>
          </cell>
          <cell r="C161">
            <v>15353000</v>
          </cell>
        </row>
        <row r="162">
          <cell r="A162" t="str">
            <v>204404-B31</v>
          </cell>
          <cell r="B162" t="str">
            <v>UPS R1500 XR</v>
          </cell>
          <cell r="C162">
            <v>2364000</v>
          </cell>
        </row>
        <row r="163">
          <cell r="A163" t="str">
            <v>192186-B31</v>
          </cell>
          <cell r="B163" t="str">
            <v>UPS R3000 XR</v>
          </cell>
          <cell r="C163">
            <v>4684000</v>
          </cell>
        </row>
        <row r="164">
          <cell r="A164" t="str">
            <v>204451-B31</v>
          </cell>
          <cell r="B164" t="str">
            <v>HP UPS T2200 XR</v>
          </cell>
          <cell r="C164">
            <v>2284000</v>
          </cell>
        </row>
        <row r="165">
          <cell r="A165" t="str">
            <v>204155-B32</v>
          </cell>
          <cell r="B165" t="str">
            <v>HP UPS T1500 XR</v>
          </cell>
          <cell r="C165">
            <v>1773000</v>
          </cell>
        </row>
        <row r="166">
          <cell r="A166" t="str">
            <v>204155-B31</v>
          </cell>
          <cell r="B166" t="str">
            <v xml:space="preserve">HP UPS T1000 XR </v>
          </cell>
          <cell r="C166">
            <v>1141000</v>
          </cell>
        </row>
        <row r="167">
          <cell r="A167" t="str">
            <v>204015-B31</v>
          </cell>
          <cell r="B167" t="str">
            <v>UPS T700</v>
          </cell>
          <cell r="C167">
            <v>749000</v>
          </cell>
        </row>
        <row r="168">
          <cell r="A168" t="str">
            <v>123508-B21</v>
          </cell>
          <cell r="B168" t="str">
            <v>Multi-Server UPS Card</v>
          </cell>
          <cell r="C168">
            <v>517000</v>
          </cell>
        </row>
        <row r="169">
          <cell r="A169" t="str">
            <v>123509-B21</v>
          </cell>
          <cell r="B169" t="str">
            <v>Scalable UPS Card</v>
          </cell>
          <cell r="C169">
            <v>517000</v>
          </cell>
        </row>
        <row r="170">
          <cell r="A170" t="str">
            <v>347225-B21</v>
          </cell>
          <cell r="B170" t="str">
            <v>SNMP-EN Adapter</v>
          </cell>
          <cell r="C170">
            <v>1179000</v>
          </cell>
        </row>
        <row r="171">
          <cell r="A171" t="str">
            <v>192185-B21</v>
          </cell>
          <cell r="B171" t="str">
            <v>Six Port Card</v>
          </cell>
          <cell r="C171">
            <v>632000</v>
          </cell>
        </row>
        <row r="172">
          <cell r="A172" t="str">
            <v>192189-B21</v>
          </cell>
          <cell r="B172" t="str">
            <v>SNMP/Serial Port Card</v>
          </cell>
          <cell r="C172">
            <v>1034000</v>
          </cell>
        </row>
        <row r="173">
          <cell r="A173" t="str">
            <v>347224-B21</v>
          </cell>
          <cell r="B173" t="str">
            <v>Extended Runtime Module(ERM), R6000</v>
          </cell>
          <cell r="C173">
            <v>4674000</v>
          </cell>
        </row>
        <row r="174">
          <cell r="A174" t="str">
            <v>217800-B21</v>
          </cell>
          <cell r="B174" t="str">
            <v>Extended Runtime Module(ERM), R12000XR</v>
          </cell>
          <cell r="C174">
            <v>5114000</v>
          </cell>
        </row>
        <row r="175">
          <cell r="A175" t="str">
            <v>218967-B21</v>
          </cell>
          <cell r="B175" t="str">
            <v>Extended Runtime Module (ERM), T1000 XR</v>
          </cell>
          <cell r="C175">
            <v>1209000</v>
          </cell>
        </row>
        <row r="176">
          <cell r="A176" t="str">
            <v>218971-B21</v>
          </cell>
          <cell r="B176" t="str">
            <v>Extended Runtime Module (ERM), R1500 XR</v>
          </cell>
          <cell r="C176">
            <v>2236000</v>
          </cell>
        </row>
        <row r="177">
          <cell r="A177" t="str">
            <v>218969-B21</v>
          </cell>
          <cell r="B177" t="str">
            <v>Extended Runtime Module (ERM), T1500/T2200XR</v>
          </cell>
          <cell r="C177">
            <v>1313000</v>
          </cell>
        </row>
        <row r="178">
          <cell r="A178" t="str">
            <v>192188-B21</v>
          </cell>
          <cell r="B178" t="str">
            <v>Extended Runtime Module, R3000 XR</v>
          </cell>
          <cell r="C178">
            <v>3156000</v>
          </cell>
        </row>
        <row r="179">
          <cell r="A179" t="str">
            <v>325361-B21</v>
          </cell>
          <cell r="B179" t="str">
            <v>R12000 XR Back Plate Receptacle Kit</v>
          </cell>
          <cell r="C179">
            <v>1065000</v>
          </cell>
        </row>
        <row r="180">
          <cell r="A180" t="str">
            <v>286775-B22</v>
          </cell>
          <cell r="B180" t="str">
            <v>18.2GB Pluggable Ultra320 SCSI 15K Universal Hard Drive(1")</v>
          </cell>
          <cell r="C180">
            <v>1113000</v>
          </cell>
        </row>
        <row r="181">
          <cell r="A181" t="str">
            <v>286713-B22</v>
          </cell>
          <cell r="B181" t="str">
            <v>36.4GB Pluggable Ultra320 SCSI 10K Universal Hard Drive(1")</v>
          </cell>
          <cell r="C181">
            <v>918000</v>
          </cell>
        </row>
        <row r="182">
          <cell r="A182" t="str">
            <v>286776-B22</v>
          </cell>
          <cell r="B182" t="str">
            <v>36.4GB Pluggable Ultra320 SCSI 15K Universal Hard Drive(1")</v>
          </cell>
          <cell r="C182">
            <v>1568000</v>
          </cell>
        </row>
        <row r="183">
          <cell r="A183" t="str">
            <v>286714-B22</v>
          </cell>
          <cell r="B183" t="str">
            <v>72.8GB Pluggable Ultra320 SCSI 10K Universal Hard Drive(1")</v>
          </cell>
          <cell r="C183">
            <v>1487000</v>
          </cell>
        </row>
        <row r="184">
          <cell r="A184" t="str">
            <v>286778-B22</v>
          </cell>
          <cell r="B184" t="str">
            <v>72.8GB Pluggable Ultra320 SCSI 15K Universal Hard Drive(1")</v>
          </cell>
          <cell r="C184">
            <v>3031000</v>
          </cell>
        </row>
        <row r="185">
          <cell r="A185" t="str">
            <v>286716-B22</v>
          </cell>
          <cell r="B185" t="str">
            <v>146.8GB Pluggable Ultra320 SCSI 10K Universal Hard Drive(1")</v>
          </cell>
          <cell r="C185">
            <v>3413000</v>
          </cell>
        </row>
        <row r="186">
          <cell r="A186" t="str">
            <v>225338-B21</v>
          </cell>
          <cell r="B186" t="str">
            <v>Smart Array 532</v>
          </cell>
          <cell r="C186">
            <v>1913000</v>
          </cell>
        </row>
        <row r="187">
          <cell r="A187" t="str">
            <v>291966-B21</v>
          </cell>
          <cell r="B187" t="str">
            <v xml:space="preserve">Smart Array 641 </v>
          </cell>
          <cell r="C187">
            <v>1487000</v>
          </cell>
        </row>
        <row r="188">
          <cell r="A188" t="str">
            <v>291967-B21</v>
          </cell>
          <cell r="B188" t="str">
            <v xml:space="preserve">Smart Array 642 </v>
          </cell>
          <cell r="C188">
            <v>1895000</v>
          </cell>
        </row>
        <row r="189">
          <cell r="A189" t="str">
            <v>283552-B21</v>
          </cell>
          <cell r="B189" t="str">
            <v>Smart Array 5302/128</v>
          </cell>
          <cell r="C189">
            <v>3728000</v>
          </cell>
        </row>
        <row r="190">
          <cell r="A190" t="str">
            <v>283551-B21</v>
          </cell>
          <cell r="B190" t="str">
            <v xml:space="preserve">Smart Array 5304/256 </v>
          </cell>
          <cell r="C190">
            <v>6413000</v>
          </cell>
        </row>
        <row r="191">
          <cell r="A191" t="str">
            <v>273915-B21</v>
          </cell>
          <cell r="B191" t="str">
            <v>Smart Array 6402/128 Controller</v>
          </cell>
          <cell r="C191">
            <v>3758000</v>
          </cell>
        </row>
        <row r="192">
          <cell r="A192" t="str">
            <v>273914-B21</v>
          </cell>
          <cell r="B192" t="str">
            <v>Smart Array 6404/256 Controller</v>
          </cell>
          <cell r="C192">
            <v>6439000</v>
          </cell>
        </row>
        <row r="193">
          <cell r="A193" t="str">
            <v>273911-B21</v>
          </cell>
          <cell r="B193" t="str">
            <v>Ultra320 Expansion Module for SA-6402</v>
          </cell>
          <cell r="C193">
            <v>1267000</v>
          </cell>
        </row>
        <row r="194">
          <cell r="A194" t="str">
            <v>273913-B21</v>
          </cell>
          <cell r="B194" t="str">
            <v>256-MB Battery-Backed Cache Upgrade Kit</v>
          </cell>
          <cell r="C194">
            <v>1722000</v>
          </cell>
        </row>
        <row r="195">
          <cell r="A195" t="str">
            <v>153506-B21</v>
          </cell>
          <cell r="B195" t="str">
            <v>128MB Battery Backed Cache Module</v>
          </cell>
          <cell r="C195">
            <v>1659000</v>
          </cell>
        </row>
        <row r="196">
          <cell r="A196" t="str">
            <v>254786-B21</v>
          </cell>
          <cell r="B196" t="str">
            <v>256MB Battery Backed Cache Module</v>
          </cell>
          <cell r="C196">
            <v>1659000</v>
          </cell>
        </row>
        <row r="197">
          <cell r="A197" t="str">
            <v>255514-B21</v>
          </cell>
          <cell r="B197" t="str">
            <v>Battery Backed Write Cache Enabler</v>
          </cell>
          <cell r="C197">
            <v>555000</v>
          </cell>
        </row>
        <row r="198">
          <cell r="A198" t="str">
            <v>291969-B21</v>
          </cell>
          <cell r="B198" t="str">
            <v>64MB Battery Backed Write Cache Enabler</v>
          </cell>
          <cell r="C198">
            <v>810000</v>
          </cell>
        </row>
        <row r="199">
          <cell r="A199" t="str">
            <v>153507-B21</v>
          </cell>
          <cell r="B199" t="str">
            <v>Ultra 3 Channel Expansion Module</v>
          </cell>
          <cell r="C199">
            <v>1382000</v>
          </cell>
        </row>
        <row r="200">
          <cell r="A200" t="str">
            <v>288601-B21</v>
          </cell>
          <cell r="B200" t="str">
            <v>Raid Advanced Data Guarding Upgrade for SmartArray 5302</v>
          </cell>
          <cell r="C200">
            <v>824000</v>
          </cell>
        </row>
        <row r="201">
          <cell r="A201" t="str">
            <v>284688-B21</v>
          </cell>
          <cell r="B201" t="str">
            <v>64-Bit/66-MHz 2-Channel WU3 SCSI Adapter</v>
          </cell>
          <cell r="C201">
            <v>972000</v>
          </cell>
        </row>
        <row r="202">
          <cell r="A202" t="str">
            <v>268351-B21</v>
          </cell>
          <cell r="B202" t="str">
            <v>64-Bit/133-MHz 2-Channel Ultra320 SCSI Adapter</v>
          </cell>
          <cell r="C202">
            <v>946000</v>
          </cell>
        </row>
        <row r="203">
          <cell r="A203" t="str">
            <v>302969-B21</v>
          </cell>
          <cell r="B203" t="str">
            <v>Modular Smart Array 30 Single Bus
14 drive enclosure with redundant power supplies</v>
          </cell>
          <cell r="C203">
            <v>7446000</v>
          </cell>
        </row>
        <row r="204">
          <cell r="A204" t="str">
            <v>302970-B21</v>
          </cell>
          <cell r="B204" t="str">
            <v>Modular Smart Array 30 Dual Bus (rack-mountable)
14 drive enclosure with redundant power supplies</v>
          </cell>
          <cell r="C204">
            <v>8019000</v>
          </cell>
        </row>
        <row r="205">
          <cell r="A205" t="str">
            <v>287483-B21</v>
          </cell>
          <cell r="B205" t="str">
            <v>Ultra320 Dual Bus I/0 Module</v>
          </cell>
          <cell r="C205">
            <v>2553000</v>
          </cell>
        </row>
        <row r="206">
          <cell r="A206" t="str">
            <v>287484-B21</v>
          </cell>
          <cell r="B206" t="str">
            <v>Ultra320 Single Bus I/O Module</v>
          </cell>
          <cell r="C206">
            <v>2144000</v>
          </cell>
        </row>
        <row r="207">
          <cell r="A207" t="str">
            <v>351504-B21</v>
          </cell>
          <cell r="B207" t="str">
            <v>HP Modular Smart Array 500 Starter Kit 
(MSA 500 and 2 SA-532 Adapters 포함)</v>
          </cell>
          <cell r="C207">
            <v>14056000</v>
          </cell>
        </row>
        <row r="208">
          <cell r="A208" t="str">
            <v>351281-B21</v>
          </cell>
          <cell r="B208" t="str">
            <v>Modular Smart Array 500 High Availability Kit 
(MSA500 controller + 4-port IO Module + Smart Array Multipath Software + 2개의 SA-532 Adapters 포함)</v>
          </cell>
          <cell r="C208">
            <v>10221000</v>
          </cell>
        </row>
        <row r="209">
          <cell r="A209" t="str">
            <v>201724-B21</v>
          </cell>
          <cell r="B209" t="str">
            <v>HP Modular Smart Array 500</v>
          </cell>
          <cell r="C209">
            <v>15507000</v>
          </cell>
        </row>
        <row r="210">
          <cell r="A210" t="str">
            <v>218252-B21</v>
          </cell>
          <cell r="B210" t="str">
            <v>Modular Smart Array 500 Controller</v>
          </cell>
          <cell r="C210">
            <v>7809000</v>
          </cell>
        </row>
        <row r="211">
          <cell r="A211" t="str">
            <v>292944-B21</v>
          </cell>
          <cell r="B211" t="str">
            <v>4-Port Shared Storage Module with SmartArray Multipath Software
for SmartArray Cluster Storage</v>
          </cell>
          <cell r="C211">
            <v>3519000</v>
          </cell>
        </row>
        <row r="212">
          <cell r="A212" t="str">
            <v>148649-B21</v>
          </cell>
          <cell r="B212" t="str">
            <v>Drive Height Converter (4 Pack)</v>
          </cell>
          <cell r="C212">
            <v>64000</v>
          </cell>
        </row>
        <row r="213">
          <cell r="A213" t="str">
            <v>227251-371</v>
          </cell>
          <cell r="B213" t="str">
            <v>Remote Insight Lights-Out Edition II</v>
          </cell>
          <cell r="C213">
            <v>1811000</v>
          </cell>
        </row>
        <row r="214">
          <cell r="A214" t="str">
            <v>201493-B21</v>
          </cell>
          <cell r="B214" t="str">
            <v>New 220V High-Line PDU Power Cord for Remote Insight Board</v>
          </cell>
          <cell r="C214">
            <v>47000</v>
          </cell>
        </row>
        <row r="215">
          <cell r="A215" t="str">
            <v>227933-B21</v>
          </cell>
          <cell r="B215" t="str">
            <v>AXL300 Accelerator PCI Card</v>
          </cell>
          <cell r="C215">
            <v>4168000</v>
          </cell>
        </row>
        <row r="216">
          <cell r="A216" t="str">
            <v>524545-B21</v>
          </cell>
          <cell r="B216" t="str">
            <v>HP/Atalla AXL600L SSL Accelerator Card for ProLiant Servers</v>
          </cell>
          <cell r="C216">
            <v>4168000</v>
          </cell>
        </row>
        <row r="217">
          <cell r="A217" t="str">
            <v>331346-B21</v>
          </cell>
          <cell r="B217" t="str">
            <v>CD-RW/DVD-ROM 48X Combo Drive Option Kit</v>
          </cell>
          <cell r="C217">
            <v>489000</v>
          </cell>
        </row>
        <row r="218">
          <cell r="A218" t="str">
            <v>331903-B21</v>
          </cell>
          <cell r="B218" t="str">
            <v>Slim Line CD-RW/DVD-ROM 24X Combo Drive Option Kit</v>
          </cell>
          <cell r="C218">
            <v>634000</v>
          </cell>
        </row>
        <row r="219">
          <cell r="A219" t="str">
            <v>313879-B21</v>
          </cell>
          <cell r="B219" t="str">
            <v>HP NC6170 Dual Port PCI-X 1000SX Gigabit Server Adapter</v>
          </cell>
          <cell r="C219">
            <v>3327000</v>
          </cell>
        </row>
        <row r="220">
          <cell r="A220" t="str">
            <v>313881-B21</v>
          </cell>
          <cell r="B220" t="str">
            <v>HP NC7170 Dual Port PCI-X 1000T Gigabit Server Adapter</v>
          </cell>
          <cell r="C220">
            <v>836000</v>
          </cell>
        </row>
        <row r="221">
          <cell r="A221" t="str">
            <v>244949-B21</v>
          </cell>
          <cell r="B221" t="str">
            <v>HP NC6770 PCI-X Gigabit Server Adapter</v>
          </cell>
          <cell r="C221">
            <v>2032000</v>
          </cell>
        </row>
        <row r="222">
          <cell r="A222" t="str">
            <v>290563-B21</v>
          </cell>
          <cell r="B222" t="str">
            <v>HP NC7771 PCI-X Gigabit Server Adapter</v>
          </cell>
          <cell r="C222">
            <v>675000</v>
          </cell>
        </row>
        <row r="223">
          <cell r="A223" t="str">
            <v>244948-B21</v>
          </cell>
          <cell r="B223" t="str">
            <v>HP NC7770 PCI-X Gigabit Server Adapter</v>
          </cell>
          <cell r="C223">
            <v>632000</v>
          </cell>
        </row>
        <row r="224">
          <cell r="A224" t="str">
            <v>174830-B21</v>
          </cell>
          <cell r="B224" t="str">
            <v>NC3123 Fast Ethernet NIC 10/100 WOL</v>
          </cell>
          <cell r="C224">
            <v>271000</v>
          </cell>
        </row>
        <row r="225">
          <cell r="A225" t="str">
            <v>245160-B21</v>
          </cell>
          <cell r="B225" t="str">
            <v xml:space="preserve">Rack 10647 - 47U 일반포장 Pallet </v>
          </cell>
          <cell r="C225">
            <v>5404000</v>
          </cell>
        </row>
        <row r="226">
          <cell r="A226" t="str">
            <v>245161-B21</v>
          </cell>
          <cell r="B226" t="str">
            <v>Rack 10642 - 42U, 일반 포장 Pallet</v>
          </cell>
          <cell r="C226">
            <v>5056000</v>
          </cell>
        </row>
        <row r="227">
          <cell r="A227" t="str">
            <v>245162-B21</v>
          </cell>
          <cell r="B227" t="str">
            <v>Rack 10636 - 36U 일반 포장 Pallet</v>
          </cell>
          <cell r="C227">
            <v>5019000</v>
          </cell>
        </row>
        <row r="228">
          <cell r="A228" t="str">
            <v>245163-B21</v>
          </cell>
          <cell r="B228" t="str">
            <v>Rack 10622 - 22U, 일반 포장 Pallet</v>
          </cell>
          <cell r="C228">
            <v>5616000</v>
          </cell>
        </row>
        <row r="229">
          <cell r="A229" t="str">
            <v>257415-B21</v>
          </cell>
          <cell r="B229" t="str">
            <v>Rack 10842 - 42U 800mm 광폭형 Pallet</v>
          </cell>
          <cell r="C229">
            <v>7159000</v>
          </cell>
        </row>
        <row r="230">
          <cell r="A230" t="str">
            <v>255486-B21</v>
          </cell>
          <cell r="B230" t="str">
            <v>Side Panel 47U 10000 Series</v>
          </cell>
          <cell r="C230">
            <v>1268000</v>
          </cell>
        </row>
        <row r="231">
          <cell r="A231" t="str">
            <v>246099-B21</v>
          </cell>
          <cell r="B231" t="str">
            <v>Side Panel 42U 10000 Series</v>
          </cell>
          <cell r="C231">
            <v>1237000</v>
          </cell>
        </row>
        <row r="232">
          <cell r="A232" t="str">
            <v>246102-B21</v>
          </cell>
          <cell r="B232" t="str">
            <v>Side Panel 36U 10000 Series</v>
          </cell>
          <cell r="C232">
            <v>1250000</v>
          </cell>
        </row>
        <row r="233">
          <cell r="A233" t="str">
            <v>120672-B21</v>
          </cell>
          <cell r="B233" t="str">
            <v>Ballast Kit (used primarily in CTO environment)</v>
          </cell>
          <cell r="C233">
            <v>1498000</v>
          </cell>
        </row>
        <row r="234">
          <cell r="A234" t="str">
            <v>255488-B21</v>
          </cell>
          <cell r="B234" t="str">
            <v>800mm Stabilizer Option Kit</v>
          </cell>
          <cell r="C234">
            <v>763000</v>
          </cell>
        </row>
        <row r="235">
          <cell r="A235" t="str">
            <v>246107-B21</v>
          </cell>
          <cell r="B235" t="str">
            <v>600mm Stabilizer Option Kit for 10000 Series</v>
          </cell>
          <cell r="C235">
            <v>627000</v>
          </cell>
        </row>
        <row r="236">
          <cell r="A236" t="str">
            <v>260457-B21</v>
          </cell>
          <cell r="B236" t="str">
            <v>Grounding Option Kit (9000/10000)</v>
          </cell>
          <cell r="C236">
            <v>188000</v>
          </cell>
        </row>
        <row r="237">
          <cell r="A237" t="str">
            <v>257413-B21</v>
          </cell>
          <cell r="B237" t="str">
            <v>Fan Kit 110VAC for R10000</v>
          </cell>
          <cell r="C237">
            <v>1214000</v>
          </cell>
        </row>
        <row r="238">
          <cell r="A238" t="str">
            <v>257414-B21</v>
          </cell>
          <cell r="B238" t="str">
            <v>Fan Kit 220VAC for R10000</v>
          </cell>
          <cell r="C238">
            <v>1214000</v>
          </cell>
        </row>
        <row r="239">
          <cell r="A239" t="str">
            <v>253214-B21</v>
          </cell>
          <cell r="B239" t="str">
            <v>Rack Blanking Panel Kit for 10000 Series (10 * 1U panel)</v>
          </cell>
          <cell r="C239">
            <v>193000</v>
          </cell>
        </row>
        <row r="240">
          <cell r="A240" t="str">
            <v>253214-B22</v>
          </cell>
          <cell r="B240" t="str">
            <v>Rack Blanking Panel Kit for 10000 Series (10 * 2U panel)</v>
          </cell>
          <cell r="C240">
            <v>237000</v>
          </cell>
        </row>
        <row r="241">
          <cell r="A241" t="str">
            <v>253214-B23</v>
          </cell>
          <cell r="B241" t="str">
            <v>Rack Blanking Panel Kit for 10000 Series (10 * 3U panel)</v>
          </cell>
          <cell r="C241">
            <v>282000</v>
          </cell>
        </row>
        <row r="242">
          <cell r="A242" t="str">
            <v>253214-B24</v>
          </cell>
          <cell r="B242" t="str">
            <v>Rack Blanking Panel Kit for 10000 Series (10 * 4U panel)</v>
          </cell>
          <cell r="C242">
            <v>355000</v>
          </cell>
        </row>
        <row r="243">
          <cell r="A243" t="str">
            <v>253214-B25</v>
          </cell>
          <cell r="B243" t="str">
            <v>Rack Blanking Panel Kit for 10000 Series (10 * 5U panel)</v>
          </cell>
          <cell r="C243">
            <v>484000</v>
          </cell>
        </row>
        <row r="244">
          <cell r="A244" t="str">
            <v>253214-B26</v>
          </cell>
          <cell r="B244" t="str">
            <v>Rack Blanking Panel Kit for 10000 Series 
(one each of a 1U, 2U, 4U, 8U panel)</v>
          </cell>
          <cell r="C244">
            <v>158000</v>
          </cell>
        </row>
        <row r="245">
          <cell r="A245" t="str">
            <v>169940-B21</v>
          </cell>
          <cell r="B245" t="str">
            <v>Rack Blanking Panel Kit for 9000 Series 
(one each of a 1U, 2U, 4U, 8U panel)</v>
          </cell>
          <cell r="C245">
            <v>150000</v>
          </cell>
        </row>
        <row r="246">
          <cell r="A246" t="str">
            <v>332558-B21</v>
          </cell>
          <cell r="B246" t="str">
            <v>Adjustable Rail Assemblies</v>
          </cell>
          <cell r="C246">
            <v>174000</v>
          </cell>
        </row>
        <row r="247">
          <cell r="A247" t="str">
            <v>234672-B21</v>
          </cell>
          <cell r="B247" t="str">
            <v>100KG Sliding Shelf Kit</v>
          </cell>
          <cell r="C247">
            <v>789000</v>
          </cell>
        </row>
        <row r="248">
          <cell r="A248" t="str">
            <v>248929-B21</v>
          </cell>
          <cell r="B248" t="str">
            <v>Baying Kit  10000 Series</v>
          </cell>
          <cell r="C248">
            <v>238000</v>
          </cell>
        </row>
        <row r="249">
          <cell r="A249" t="str">
            <v>248931-B21</v>
          </cell>
          <cell r="B249" t="str">
            <v>9000/10000 Offset Baying Kit</v>
          </cell>
          <cell r="C249">
            <v>684000</v>
          </cell>
        </row>
        <row r="250">
          <cell r="A250" t="str">
            <v>221546-B31</v>
          </cell>
          <cell r="B250" t="str">
            <v>TFT5600RKM Integrated Keyboard and Monitor</v>
          </cell>
          <cell r="C250">
            <v>6976000</v>
          </cell>
        </row>
        <row r="251">
          <cell r="A251" t="str">
            <v>281683-B21</v>
          </cell>
          <cell r="B251" t="str">
            <v>TFT5110R Rackmount Flat Panel Monitor</v>
          </cell>
          <cell r="C251">
            <v>4199000</v>
          </cell>
        </row>
        <row r="252">
          <cell r="A252" t="str">
            <v>253449-B21</v>
          </cell>
          <cell r="B252" t="str">
            <v>Monitor/Utility Shelf Graphite</v>
          </cell>
          <cell r="C252">
            <v>340000</v>
          </cell>
        </row>
        <row r="253">
          <cell r="A253" t="str">
            <v>257054-B31</v>
          </cell>
          <cell r="B253" t="str">
            <v>1U Integrated Keyboard and Drawer</v>
          </cell>
          <cell r="C253">
            <v>1397000</v>
          </cell>
        </row>
        <row r="254">
          <cell r="A254" t="str">
            <v>169989-001</v>
          </cell>
          <cell r="B254" t="str">
            <v>Keyboard/Monitor/Mouse extension cables</v>
          </cell>
          <cell r="C254">
            <v>66000</v>
          </cell>
        </row>
        <row r="255">
          <cell r="A255" t="str">
            <v>287139-B21</v>
          </cell>
          <cell r="B255" t="str">
            <v>Input Device Adjustable Rails</v>
          </cell>
          <cell r="C255">
            <v>166000</v>
          </cell>
        </row>
        <row r="256">
          <cell r="A256" t="str">
            <v>287138-B21</v>
          </cell>
          <cell r="B256" t="str">
            <v>Input Device Telco Rails</v>
          </cell>
          <cell r="C256">
            <v>166000</v>
          </cell>
        </row>
        <row r="257">
          <cell r="A257" t="str">
            <v>142257-002</v>
          </cell>
          <cell r="B257" t="str">
            <v>PDU Cable Kit</v>
          </cell>
          <cell r="C257">
            <v>38000</v>
          </cell>
        </row>
        <row r="258">
          <cell r="A258" t="str">
            <v>252663-B24</v>
          </cell>
          <cell r="B258" t="str">
            <v>16A Model - mPDU, 16A High</v>
          </cell>
          <cell r="C258">
            <v>853000</v>
          </cell>
        </row>
        <row r="259">
          <cell r="A259" t="str">
            <v>252663-B31</v>
          </cell>
          <cell r="B259" t="str">
            <v>32A Model - mPDU, 32A, High</v>
          </cell>
          <cell r="C259">
            <v>1258000</v>
          </cell>
        </row>
        <row r="260">
          <cell r="A260" t="str">
            <v>252663-B21</v>
          </cell>
          <cell r="B260" t="str">
            <v>40A Model - mPDU, 40A, High</v>
          </cell>
          <cell r="C260">
            <v>1354000</v>
          </cell>
        </row>
        <row r="261">
          <cell r="A261" t="str">
            <v>310777-B21</v>
          </cell>
          <cell r="B261" t="str">
            <v>Third Party PDU Mounting Kit</v>
          </cell>
          <cell r="C261">
            <v>128000</v>
          </cell>
        </row>
        <row r="262">
          <cell r="A262" t="str">
            <v>144007-B33</v>
          </cell>
          <cell r="B262" t="str">
            <v>Switch Box Connector Kit (Opal)</v>
          </cell>
          <cell r="C262">
            <v>801000</v>
          </cell>
        </row>
        <row r="263">
          <cell r="A263" t="str">
            <v>262585-B21</v>
          </cell>
          <cell r="B263" t="str">
            <v>IP Console Switch 1x1x16 port (1 remote user and 1 local user)</v>
          </cell>
          <cell r="C263">
            <v>10597000</v>
          </cell>
        </row>
        <row r="264">
          <cell r="A264" t="str">
            <v>262586-B21</v>
          </cell>
          <cell r="B264" t="str">
            <v>IP Console Switch 3x1x16 port (3 remote users and 1 local user)</v>
          </cell>
          <cell r="C264">
            <v>15142000</v>
          </cell>
        </row>
        <row r="265">
          <cell r="A265" t="str">
            <v>262587-B21</v>
          </cell>
          <cell r="B265" t="str">
            <v>IP Console Switch Interface adapter (8 pack)</v>
          </cell>
          <cell r="C265">
            <v>2508000</v>
          </cell>
        </row>
        <row r="266">
          <cell r="A266" t="str">
            <v>262588-B21</v>
          </cell>
          <cell r="B266" t="str">
            <v>IP Console Switch Interface adapter (single pack)</v>
          </cell>
          <cell r="C266">
            <v>349000</v>
          </cell>
        </row>
        <row r="267">
          <cell r="A267" t="str">
            <v>262589-B21</v>
          </cell>
          <cell r="B267" t="str">
            <v>IP Console Switch Expansion module</v>
          </cell>
          <cell r="C267">
            <v>677000</v>
          </cell>
        </row>
        <row r="268">
          <cell r="A268" t="str">
            <v>336044-B21</v>
          </cell>
          <cell r="B268" t="str">
            <v>1x8-Port KVM Server Console Switch</v>
          </cell>
          <cell r="C268">
            <v>3156000</v>
          </cell>
        </row>
        <row r="269">
          <cell r="A269" t="str">
            <v>336045-B21</v>
          </cell>
          <cell r="B269" t="str">
            <v>2x16-Port KVM Sever Console Switch</v>
          </cell>
          <cell r="C269">
            <v>4157000</v>
          </cell>
        </row>
        <row r="270">
          <cell r="A270" t="str">
            <v>336047-B21</v>
          </cell>
          <cell r="B270" t="str">
            <v>KVM USB Console Interface Adapter – 1 pack</v>
          </cell>
          <cell r="C270">
            <v>359000</v>
          </cell>
        </row>
        <row r="271">
          <cell r="A271" t="str">
            <v>120206-B31</v>
          </cell>
          <cell r="B271" t="str">
            <v>1 x 2-Port KVM Rack Switch Box</v>
          </cell>
          <cell r="C271">
            <v>1433000</v>
          </cell>
        </row>
        <row r="272">
          <cell r="A272" t="str">
            <v>400336-B31</v>
          </cell>
          <cell r="B272" t="str">
            <v>1 x 4-Port KVM Rack Switch Box (0U Side Mount)</v>
          </cell>
          <cell r="C272">
            <v>2771000</v>
          </cell>
        </row>
        <row r="273">
          <cell r="A273" t="str">
            <v>400337-B31</v>
          </cell>
          <cell r="B273" t="str">
            <v>1 x 8-Port KVM Rack Switch Box (0U Side Mount)</v>
          </cell>
          <cell r="C273">
            <v>3131000</v>
          </cell>
        </row>
        <row r="274">
          <cell r="A274" t="str">
            <v>400338-B31</v>
          </cell>
          <cell r="B274" t="str">
            <v>2 x 8-Port KVM Rack Switch Box (0U Side Mount)</v>
          </cell>
          <cell r="C274">
            <v>3774000</v>
          </cell>
        </row>
        <row r="275">
          <cell r="A275" t="str">
            <v>400542-B21</v>
          </cell>
          <cell r="B275" t="str">
            <v>2 x 8-Port KVM Rack Switch Box, 48V DC (0U Side Mount)</v>
          </cell>
          <cell r="C275">
            <v>4759000</v>
          </cell>
        </row>
        <row r="276">
          <cell r="A276" t="str">
            <v>263474-B21</v>
          </cell>
          <cell r="B276" t="str">
            <v>CAT5 UTP Cables 3ft (4/pack)</v>
          </cell>
          <cell r="C276">
            <v>48000</v>
          </cell>
        </row>
        <row r="277">
          <cell r="A277" t="str">
            <v>263474-B22</v>
          </cell>
          <cell r="B277" t="str">
            <v>CAT5 UTP Cables 6ft (8/pack)</v>
          </cell>
          <cell r="C277">
            <v>111000</v>
          </cell>
        </row>
        <row r="278">
          <cell r="A278" t="str">
            <v>263474-B23</v>
          </cell>
          <cell r="B278" t="str">
            <v>CAT5 UTP Cables 12ft (8/pack)</v>
          </cell>
          <cell r="C278">
            <v>125000</v>
          </cell>
        </row>
        <row r="279">
          <cell r="A279" t="str">
            <v>263474-B24</v>
          </cell>
          <cell r="B279" t="str">
            <v>CAT5 UTP Cables 20ft (4/pack)</v>
          </cell>
          <cell r="C279">
            <v>85000</v>
          </cell>
        </row>
        <row r="280">
          <cell r="A280" t="str">
            <v>263474-B25</v>
          </cell>
          <cell r="B280" t="str">
            <v>CAT5 UTP Cables 40ft (1/pack)</v>
          </cell>
          <cell r="C280">
            <v>41000</v>
          </cell>
        </row>
        <row r="281">
          <cell r="A281" t="str">
            <v>110936-B24</v>
          </cell>
          <cell r="B281" t="str">
            <v>CPU to Switch Cable (3 ft)</v>
          </cell>
          <cell r="C281">
            <v>112000</v>
          </cell>
        </row>
        <row r="282">
          <cell r="A282" t="str">
            <v>110936-B25</v>
          </cell>
          <cell r="B282" t="str">
            <v>CPU to Switch Cable (6 ft)</v>
          </cell>
          <cell r="C282">
            <v>126000</v>
          </cell>
        </row>
        <row r="283">
          <cell r="A283" t="str">
            <v>110936-B21</v>
          </cell>
          <cell r="B283" t="str">
            <v>CPU to Switch Cable (12 ft)</v>
          </cell>
          <cell r="C283">
            <v>205000</v>
          </cell>
        </row>
        <row r="284">
          <cell r="A284" t="str">
            <v>110936-B22</v>
          </cell>
          <cell r="B284" t="str">
            <v>CPU to Switch Cable (20 ft)</v>
          </cell>
          <cell r="C284">
            <v>269000</v>
          </cell>
        </row>
        <row r="285">
          <cell r="A285" t="str">
            <v>110936-B23</v>
          </cell>
          <cell r="B285" t="str">
            <v>CPU to Switch Cable (40 ft)</v>
          </cell>
          <cell r="C285">
            <v>348000</v>
          </cell>
        </row>
        <row r="286">
          <cell r="A286" t="str">
            <v>168233-B21</v>
          </cell>
          <cell r="B286" t="str">
            <v>Cable Management D Rings</v>
          </cell>
          <cell r="C286">
            <v>85000</v>
          </cell>
        </row>
        <row r="287">
          <cell r="A287" t="str">
            <v>292407-B21</v>
          </cell>
          <cell r="B287" t="str">
            <v xml:space="preserve">Netelligent Cable Management Kit </v>
          </cell>
          <cell r="C287">
            <v>349000</v>
          </cell>
        </row>
        <row r="288">
          <cell r="A288" t="str">
            <v>346175-B21</v>
          </cell>
          <cell r="B288" t="str">
            <v>Red Hat Enterprise Linux ES 2.1 - 1년</v>
          </cell>
          <cell r="C288">
            <v>1402000</v>
          </cell>
        </row>
        <row r="289">
          <cell r="A289" t="str">
            <v>346176-B21</v>
          </cell>
          <cell r="B289" t="str">
            <v>Red Hat Enterprise Linux AS 2.1 - 1년</v>
          </cell>
          <cell r="C289">
            <v>2238000</v>
          </cell>
        </row>
        <row r="290">
          <cell r="A290" t="str">
            <v>347038-B21</v>
          </cell>
          <cell r="B290" t="str">
            <v>Red Hat Enterprise Linux ES 2.1 - 3년</v>
          </cell>
          <cell r="C290">
            <v>3876000</v>
          </cell>
        </row>
        <row r="291">
          <cell r="A291" t="str">
            <v>347039-B21</v>
          </cell>
          <cell r="B291" t="str">
            <v>Red Hat Enterprise Linux AS 2.1 - 3년</v>
          </cell>
          <cell r="C291">
            <v>6203000</v>
          </cell>
        </row>
        <row r="292">
          <cell r="A292" t="str">
            <v>309816-B24</v>
          </cell>
          <cell r="B292" t="str">
            <v>HA / F100 for RA4100</v>
          </cell>
          <cell r="C292">
            <v>281000</v>
          </cell>
        </row>
        <row r="293">
          <cell r="A293" t="str">
            <v>380357-B24</v>
          </cell>
          <cell r="B293" t="str">
            <v>HA / F200 for RA4100</v>
          </cell>
          <cell r="C293">
            <v>5027000</v>
          </cell>
        </row>
        <row r="294">
          <cell r="A294" t="str">
            <v>252408-B24</v>
          </cell>
          <cell r="B294" t="str">
            <v>HA / F100 for MSA1000</v>
          </cell>
          <cell r="C294">
            <v>296000</v>
          </cell>
        </row>
        <row r="295">
          <cell r="A295" t="str">
            <v>252409-B24</v>
          </cell>
          <cell r="B295" t="str">
            <v xml:space="preserve">HA / F200 for MSA1000 </v>
          </cell>
          <cell r="C295">
            <v>6930000</v>
          </cell>
        </row>
        <row r="296">
          <cell r="A296" t="str">
            <v>313047-B23</v>
          </cell>
          <cell r="B296" t="str">
            <v>HA / F500 Base Kit for Enterprise Virtual Array</v>
          </cell>
          <cell r="C296">
            <v>304000</v>
          </cell>
        </row>
        <row r="297">
          <cell r="A297" t="str">
            <v>254623-B24</v>
          </cell>
          <cell r="B297" t="str">
            <v>HA / F500 Enhanced Kit for Enterprise Virtual Array</v>
          </cell>
          <cell r="C297">
            <v>12333000</v>
          </cell>
        </row>
        <row r="298">
          <cell r="A298" t="str">
            <v>306791-B22</v>
          </cell>
          <cell r="B298" t="str">
            <v>HA / F500 Disaster Tolerant Kit for Enterprise Virtual Array</v>
          </cell>
          <cell r="C298">
            <v>12333000</v>
          </cell>
        </row>
        <row r="299">
          <cell r="A299" t="str">
            <v>379937-B27</v>
          </cell>
          <cell r="B299" t="str">
            <v>HA / F500 Enhanced Cluster Kit</v>
          </cell>
          <cell r="C299">
            <v>12333000</v>
          </cell>
        </row>
        <row r="300">
          <cell r="A300" t="str">
            <v>164227-B25</v>
          </cell>
          <cell r="B300" t="str">
            <v>HA / F500 Enhanced Cluster Disaster Tolerant Kit</v>
          </cell>
          <cell r="C300">
            <v>12333000</v>
          </cell>
        </row>
        <row r="301">
          <cell r="A301" t="str">
            <v>308225-B22</v>
          </cell>
          <cell r="B301" t="str">
            <v>HP Parallel Database Cluster for Linux</v>
          </cell>
          <cell r="C301">
            <v>763000</v>
          </cell>
        </row>
        <row r="302">
          <cell r="A302" t="str">
            <v>279406-B24</v>
          </cell>
          <cell r="B302" t="str">
            <v>PDC/O2000-MSA1000 for Oracle Real Application Cluster on Windows</v>
          </cell>
          <cell r="C302">
            <v>10221000</v>
          </cell>
        </row>
        <row r="303">
          <cell r="A303" t="str">
            <v>252478-B24</v>
          </cell>
          <cell r="B303" t="str">
            <v>PDC/O5000 9i W2K Cluster Kit</v>
          </cell>
          <cell r="C303">
            <v>18197000</v>
          </cell>
        </row>
        <row r="304">
          <cell r="A304" t="str">
            <v>305199-B23</v>
          </cell>
          <cell r="B304" t="str">
            <v>HP Serviceguard for Linux ProLiant Cluster (2 node license cluster kit)</v>
          </cell>
          <cell r="C304">
            <v>5962000</v>
          </cell>
        </row>
        <row r="305">
          <cell r="A305" t="str">
            <v>307754-B23</v>
          </cell>
          <cell r="B305" t="str">
            <v>HP Serviceguard for Linux ProLiant Cluster
(1 license version for ordering flexibility)</v>
          </cell>
          <cell r="C305">
            <v>2982000</v>
          </cell>
        </row>
        <row r="306">
          <cell r="A306" t="str">
            <v>305199-B22</v>
          </cell>
          <cell r="B306" t="str">
            <v>HP Serviceguard for Linux ProLiant Cluster
(2 node license cluster kit)</v>
          </cell>
          <cell r="C306">
            <v>6752000</v>
          </cell>
        </row>
        <row r="307">
          <cell r="A307" t="str">
            <v>307754-B22</v>
          </cell>
          <cell r="B307" t="str">
            <v>HP Serviceguard for Linux
(Single license version for ordering flexibility)</v>
          </cell>
          <cell r="C307">
            <v>3375000</v>
          </cell>
        </row>
        <row r="308">
          <cell r="A308" t="str">
            <v>267196-B21</v>
          </cell>
          <cell r="B308" t="str">
            <v>Rapid Deployment Pack Software  1user</v>
          </cell>
          <cell r="C308">
            <v>305000</v>
          </cell>
        </row>
        <row r="309">
          <cell r="A309" t="str">
            <v>269817-B21</v>
          </cell>
          <cell r="B309" t="str">
            <v xml:space="preserve">Rapid Deployment Pack 10user </v>
          </cell>
          <cell r="C309">
            <v>3017000</v>
          </cell>
        </row>
        <row r="310">
          <cell r="A310" t="str">
            <v>302127-B21</v>
          </cell>
          <cell r="B310" t="str">
            <v>Rapid Deployment Pack - Flexible Quantity License Kit</v>
          </cell>
          <cell r="C310">
            <v>305000</v>
          </cell>
        </row>
        <row r="311">
          <cell r="A311" t="str">
            <v>263825-B21</v>
          </cell>
          <cell r="B311" t="str">
            <v>Integrated Lights-Out Advance Pack - 1 License</v>
          </cell>
          <cell r="C311">
            <v>1015000</v>
          </cell>
        </row>
        <row r="312">
          <cell r="A312" t="str">
            <v>302280-B21</v>
          </cell>
          <cell r="B312" t="str">
            <v>Integrated Lights-Out Advance Pack 
- Flexible Quantity License Kit</v>
          </cell>
          <cell r="C312">
            <v>1015000</v>
          </cell>
        </row>
        <row r="313">
          <cell r="A313" t="str">
            <v>280189-B21</v>
          </cell>
          <cell r="B313" t="str">
            <v>Recovery Server Option Pack Software - 1 License</v>
          </cell>
          <cell r="C313">
            <v>2283000</v>
          </cell>
        </row>
        <row r="314">
          <cell r="A314" t="str">
            <v>303380-B21</v>
          </cell>
          <cell r="B314" t="str">
            <v>Recovery Server Option Pack - Flexible Quantity License Kit</v>
          </cell>
          <cell r="C314">
            <v>2283000</v>
          </cell>
        </row>
        <row r="315">
          <cell r="A315" t="str">
            <v>303284-B21</v>
          </cell>
          <cell r="B315" t="str">
            <v xml:space="preserve">Workload Management Pack v2.0 - 1 License </v>
          </cell>
          <cell r="C315">
            <v>1279000</v>
          </cell>
        </row>
        <row r="316">
          <cell r="A316" t="str">
            <v>294744-B21</v>
          </cell>
          <cell r="B316" t="str">
            <v xml:space="preserve">Workload Management Pack v2.0 - Flexible Quantity License Kit </v>
          </cell>
          <cell r="C316">
            <v>1279000</v>
          </cell>
        </row>
        <row r="317">
          <cell r="A317" t="str">
            <v>306696-B21</v>
          </cell>
          <cell r="B317" t="str">
            <v>Performance Management Pack - 1 License</v>
          </cell>
          <cell r="C317">
            <v>238000</v>
          </cell>
        </row>
        <row r="318">
          <cell r="A318" t="str">
            <v>306697-B21</v>
          </cell>
          <cell r="B318" t="str">
            <v>Performance Management Pack - Flexible Quantity License Kit</v>
          </cell>
          <cell r="C318">
            <v>238000</v>
          </cell>
        </row>
        <row r="319">
          <cell r="A319" t="str">
            <v>261602-371</v>
          </cell>
          <cell r="B319" t="str">
            <v>S5500(15"CRT 2TONE)</v>
          </cell>
          <cell r="C319">
            <v>240000</v>
          </cell>
        </row>
        <row r="320">
          <cell r="A320" t="str">
            <v>261606-371</v>
          </cell>
          <cell r="B320" t="str">
            <v>S7500(17"CRT)</v>
          </cell>
          <cell r="C320">
            <v>384000</v>
          </cell>
        </row>
        <row r="321">
          <cell r="A321" t="str">
            <v>261611-373</v>
          </cell>
          <cell r="B321" t="str">
            <v>V7550(17"FLAT)</v>
          </cell>
          <cell r="C321">
            <v>440000</v>
          </cell>
        </row>
        <row r="322">
          <cell r="A322" t="str">
            <v>P9613A or W</v>
          </cell>
          <cell r="B322" t="str">
            <v>P1230(22"FLAT(Diamondtron방식))</v>
          </cell>
          <cell r="C322">
            <v>3400000</v>
          </cell>
        </row>
        <row r="323">
          <cell r="A323" t="str">
            <v>P9617D</v>
          </cell>
          <cell r="B323" t="str">
            <v>L1502(15"TFT(Commercial) 2TONE)</v>
          </cell>
          <cell r="C323">
            <v>670000</v>
          </cell>
        </row>
        <row r="324">
          <cell r="A324" t="str">
            <v>P9624A</v>
          </cell>
          <cell r="B324" t="str">
            <v>L1530(15"TFT(Commercial) 2TONE )</v>
          </cell>
          <cell r="C324">
            <v>780000</v>
          </cell>
        </row>
        <row r="325">
          <cell r="A325" t="str">
            <v>P9621D</v>
          </cell>
          <cell r="B325" t="str">
            <v>L1702(17"TFT(Commercial) 2TONE)</v>
          </cell>
          <cell r="C325">
            <v>970000</v>
          </cell>
        </row>
        <row r="326">
          <cell r="A326" t="str">
            <v>P9625A</v>
          </cell>
          <cell r="B326" t="str">
            <v>L1730(17"TFT(Commercial) 2TONE)</v>
          </cell>
          <cell r="C326">
            <v>1140000</v>
          </cell>
        </row>
        <row r="327">
          <cell r="A327" t="str">
            <v>P9021A</v>
          </cell>
          <cell r="B327" t="str">
            <v>L1825(18"TFT(Commercial) 2TONE)</v>
          </cell>
          <cell r="C327">
            <v>3900000</v>
          </cell>
        </row>
        <row r="328">
          <cell r="A328" t="str">
            <v>P9626A or W</v>
          </cell>
          <cell r="B328" t="str">
            <v>L1925(19"TFT(Commercial) 2TONE)</v>
          </cell>
          <cell r="C328">
            <v>1600000</v>
          </cell>
        </row>
        <row r="329">
          <cell r="A329" t="str">
            <v>P4831D or W</v>
          </cell>
          <cell r="B329" t="str">
            <v>TFT2025(20"TFT(Commercial) 2TONE)</v>
          </cell>
          <cell r="C329">
            <v>4900000</v>
          </cell>
        </row>
        <row r="330">
          <cell r="A330" t="str">
            <v>299994-003</v>
          </cell>
          <cell r="B330" t="str">
            <v>Windows svr 2003 std 5clt DSP</v>
          </cell>
        </row>
        <row r="1006">
          <cell r="B1006" t="str">
            <v xml:space="preserve">    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100 "/>
      <sheetName val="300"/>
      <sheetName val="500"/>
      <sheetName val="BladeSystem"/>
      <sheetName val="Option"/>
      <sheetName val="Memory"/>
      <sheetName val="HDD"/>
      <sheetName val="VMware&amp;Mgnt SW"/>
      <sheetName val="OS"/>
      <sheetName val="Care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7">
          <cell r="A27" t="str">
            <v>397411-B21</v>
          </cell>
        </row>
        <row r="28">
          <cell r="B28" t="str">
            <v>HP 4GB FBD PC2-5300 2x2GB Kit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showGridLines="0" view="pageBreakPreview" zoomScaleSheetLayoutView="100" workbookViewId="0">
      <selection activeCell="C22" sqref="C22"/>
    </sheetView>
  </sheetViews>
  <sheetFormatPr defaultRowHeight="13.5"/>
  <cols>
    <col min="1" max="1" width="7.75" style="26" customWidth="1"/>
    <col min="2" max="2" width="11.25" style="26" customWidth="1"/>
    <col min="3" max="3" width="41" style="26" customWidth="1"/>
    <col min="4" max="4" width="5.25" style="26" customWidth="1"/>
    <col min="5" max="5" width="14" style="26" customWidth="1"/>
    <col min="6" max="6" width="14.125" style="26" customWidth="1"/>
    <col min="7" max="7" width="13.625" style="26" customWidth="1"/>
    <col min="8" max="8" width="13.75" style="32" bestFit="1" customWidth="1"/>
    <col min="9" max="9" width="9" style="32"/>
    <col min="10" max="16384" width="9" style="26"/>
  </cols>
  <sheetData>
    <row r="1" spans="1:7" s="1" customFormat="1"/>
    <row r="2" spans="1:7" s="2" customFormat="1" ht="27.2" customHeight="1">
      <c r="A2" s="82" t="s">
        <v>66</v>
      </c>
      <c r="B2" s="82"/>
      <c r="C2" s="82"/>
      <c r="D2" s="82"/>
      <c r="E2" s="82"/>
      <c r="F2" s="82"/>
      <c r="G2" s="82"/>
    </row>
    <row r="3" spans="1:7" s="2" customFormat="1" ht="19.5" customHeight="1">
      <c r="A3" s="3"/>
      <c r="B3" s="3"/>
      <c r="C3" s="3"/>
      <c r="D3" s="3"/>
      <c r="E3" s="3"/>
      <c r="F3" s="3"/>
      <c r="G3" s="3"/>
    </row>
    <row r="4" spans="1:7" s="1" customFormat="1" ht="19.5" customHeight="1" thickBot="1">
      <c r="A4" s="83" t="s">
        <v>69</v>
      </c>
      <c r="B4" s="83"/>
      <c r="C4" s="83"/>
      <c r="D4" s="4"/>
      <c r="F4" s="4"/>
      <c r="G4" s="4"/>
    </row>
    <row r="5" spans="1:7" s="1" customFormat="1" ht="19.5" customHeight="1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>
      <c r="A6" s="7"/>
      <c r="B6" s="9"/>
      <c r="C6" s="4"/>
      <c r="D6" s="7"/>
      <c r="E6" s="10"/>
      <c r="F6" s="10"/>
      <c r="G6" s="11"/>
    </row>
    <row r="7" spans="1:7" s="1" customFormat="1" ht="18" customHeight="1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>
      <c r="A8" s="84" t="s">
        <v>3</v>
      </c>
      <c r="B8" s="84"/>
      <c r="C8" s="15">
        <f>F51</f>
        <v>275000</v>
      </c>
      <c r="D8" s="7"/>
      <c r="E8" s="16"/>
      <c r="F8" s="16"/>
      <c r="G8" s="11"/>
    </row>
    <row r="9" spans="1:7" s="1" customFormat="1" ht="17.25" customHeight="1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>
      <c r="A10" s="19" t="s">
        <v>5</v>
      </c>
      <c r="B10" s="20"/>
      <c r="C10" s="20"/>
      <c r="D10" s="7"/>
      <c r="E10" s="10"/>
      <c r="F10" s="10"/>
      <c r="G10" s="11"/>
    </row>
    <row r="11" spans="1:7" s="1" customFormat="1" ht="16.5" customHeight="1">
      <c r="A11" s="17" t="s">
        <v>6</v>
      </c>
      <c r="B11" s="18"/>
      <c r="C11" s="18"/>
      <c r="D11" s="7"/>
      <c r="E11" s="10"/>
      <c r="F11" s="10"/>
      <c r="G11" s="11"/>
    </row>
    <row r="12" spans="1:7" s="1" customFormat="1" ht="14.25" customHeight="1">
      <c r="A12" s="21" t="s">
        <v>7</v>
      </c>
      <c r="B12" s="18"/>
      <c r="C12" s="18"/>
      <c r="D12" s="7"/>
      <c r="E12" s="10"/>
      <c r="F12" s="4"/>
      <c r="G12" s="11"/>
    </row>
    <row r="13" spans="1:7" s="1" customFormat="1" ht="14.25" customHeight="1">
      <c r="A13" s="22" t="s">
        <v>8</v>
      </c>
      <c r="B13" s="23"/>
      <c r="C13" s="24">
        <v>40905</v>
      </c>
      <c r="D13" s="7"/>
      <c r="E13" s="25"/>
      <c r="F13" s="4"/>
      <c r="G13" s="11"/>
    </row>
    <row r="14" spans="1:7" ht="9.1999999999999993" customHeight="1" thickBot="1">
      <c r="B14" s="27"/>
      <c r="C14" s="28"/>
      <c r="D14" s="29"/>
      <c r="E14" s="30"/>
      <c r="F14" s="29"/>
      <c r="G14" s="31"/>
    </row>
    <row r="15" spans="1:7" ht="27.95" customHeight="1" thickBot="1">
      <c r="A15" s="33" t="s">
        <v>9</v>
      </c>
      <c r="B15" s="34" t="s">
        <v>10</v>
      </c>
      <c r="C15" s="35" t="s">
        <v>11</v>
      </c>
      <c r="D15" s="36" t="s">
        <v>12</v>
      </c>
      <c r="E15" s="35" t="s">
        <v>13</v>
      </c>
      <c r="F15" s="35" t="s">
        <v>14</v>
      </c>
      <c r="G15" s="37" t="s">
        <v>15</v>
      </c>
    </row>
    <row r="16" spans="1:7" s="44" customFormat="1" ht="17.100000000000001" customHeight="1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8" s="44" customFormat="1" ht="17.100000000000001" customHeight="1">
      <c r="A17" s="45" t="s">
        <v>16</v>
      </c>
      <c r="B17" s="66" t="s">
        <v>43</v>
      </c>
      <c r="C17" s="67" t="s">
        <v>44</v>
      </c>
      <c r="D17" s="68">
        <v>1</v>
      </c>
      <c r="E17" s="69"/>
      <c r="F17" s="47">
        <v>250000</v>
      </c>
      <c r="G17" s="48">
        <f>IF((D17*F17)&gt;0,(D17*F17)," ")</f>
        <v>250000</v>
      </c>
      <c r="H17" s="49">
        <f>E17*27%</f>
        <v>0</v>
      </c>
    </row>
    <row r="18" spans="1:8" s="44" customFormat="1" ht="17.100000000000001" customHeight="1">
      <c r="A18" s="45"/>
      <c r="B18" s="66"/>
      <c r="C18" s="67" t="s">
        <v>45</v>
      </c>
      <c r="D18" s="68"/>
      <c r="E18" s="70"/>
      <c r="F18" s="47"/>
      <c r="G18" s="48" t="str">
        <f>IF((D18*F18)&gt;0,(D18*F18)," ")</f>
        <v xml:space="preserve"> </v>
      </c>
    </row>
    <row r="19" spans="1:8" s="44" customFormat="1" ht="17.100000000000001" customHeight="1">
      <c r="A19" s="45"/>
      <c r="B19" s="66"/>
      <c r="C19" s="67" t="s">
        <v>46</v>
      </c>
      <c r="D19" s="68"/>
      <c r="E19" s="70"/>
      <c r="F19" s="47"/>
      <c r="G19" s="48" t="str">
        <f>IF((D19*F19)&gt;0,(D19*F19)," ")</f>
        <v xml:space="preserve"> </v>
      </c>
    </row>
    <row r="20" spans="1:8" s="44" customFormat="1" ht="17.100000000000001" customHeight="1">
      <c r="A20" s="45"/>
      <c r="B20" s="66"/>
      <c r="C20" s="67" t="s">
        <v>47</v>
      </c>
      <c r="D20" s="68"/>
      <c r="E20" s="70"/>
      <c r="F20" s="47"/>
      <c r="G20" s="48"/>
    </row>
    <row r="21" spans="1:8" s="44" customFormat="1" ht="17.100000000000001" customHeight="1">
      <c r="A21" s="45"/>
      <c r="B21" s="66"/>
      <c r="C21" s="67" t="s">
        <v>48</v>
      </c>
      <c r="D21" s="68"/>
      <c r="E21" s="70"/>
      <c r="F21" s="47"/>
      <c r="G21" s="48" t="str">
        <f t="shared" ref="G21:G42" si="0">IF((D21*F21)&gt;0,(D21*F21)," ")</f>
        <v xml:space="preserve"> </v>
      </c>
    </row>
    <row r="22" spans="1:8" s="44" customFormat="1" ht="17.100000000000001" customHeight="1">
      <c r="A22" s="45"/>
      <c r="B22" s="66"/>
      <c r="C22" s="67" t="s">
        <v>49</v>
      </c>
      <c r="D22" s="68"/>
      <c r="E22" s="70"/>
      <c r="F22" s="47"/>
      <c r="G22" s="48" t="str">
        <f t="shared" si="0"/>
        <v xml:space="preserve"> </v>
      </c>
    </row>
    <row r="23" spans="1:8" s="44" customFormat="1" ht="17.100000000000001" customHeight="1">
      <c r="A23" s="45"/>
      <c r="B23" s="66"/>
      <c r="C23" s="67" t="s">
        <v>50</v>
      </c>
      <c r="D23" s="68"/>
      <c r="E23" s="70"/>
      <c r="F23" s="47"/>
      <c r="G23" s="48" t="str">
        <f t="shared" si="0"/>
        <v xml:space="preserve"> </v>
      </c>
    </row>
    <row r="24" spans="1:8" s="44" customFormat="1" ht="17.100000000000001" customHeight="1">
      <c r="A24" s="45"/>
      <c r="B24" s="66"/>
      <c r="C24" s="67" t="s">
        <v>51</v>
      </c>
      <c r="D24" s="68"/>
      <c r="E24" s="70"/>
      <c r="F24" s="47"/>
      <c r="G24" s="48" t="str">
        <f t="shared" si="0"/>
        <v xml:space="preserve"> </v>
      </c>
    </row>
    <row r="25" spans="1:8" s="44" customFormat="1" ht="17.100000000000001" customHeight="1">
      <c r="A25" s="45"/>
      <c r="B25" s="66"/>
      <c r="C25" s="67" t="s">
        <v>52</v>
      </c>
      <c r="D25" s="68"/>
      <c r="E25" s="70"/>
      <c r="F25" s="47"/>
      <c r="G25" s="48" t="str">
        <f t="shared" si="0"/>
        <v xml:space="preserve"> </v>
      </c>
    </row>
    <row r="26" spans="1:8" s="44" customFormat="1" ht="17.100000000000001" customHeight="1">
      <c r="A26" s="45"/>
      <c r="B26" s="66"/>
      <c r="C26" s="67" t="s">
        <v>53</v>
      </c>
      <c r="D26" s="68"/>
      <c r="E26" s="70"/>
      <c r="F26" s="47"/>
      <c r="G26" s="48" t="str">
        <f t="shared" si="0"/>
        <v xml:space="preserve"> </v>
      </c>
    </row>
    <row r="27" spans="1:8" s="44" customFormat="1" ht="17.100000000000001" customHeight="1">
      <c r="A27" s="45"/>
      <c r="B27" s="66"/>
      <c r="C27" s="67" t="s">
        <v>54</v>
      </c>
      <c r="D27" s="68"/>
      <c r="E27" s="70"/>
      <c r="F27" s="47"/>
      <c r="G27" s="48" t="str">
        <f t="shared" si="0"/>
        <v xml:space="preserve"> </v>
      </c>
    </row>
    <row r="28" spans="1:8" s="44" customFormat="1" ht="17.100000000000001" customHeight="1">
      <c r="A28" s="45"/>
      <c r="B28" s="66"/>
      <c r="C28" s="67" t="s">
        <v>55</v>
      </c>
      <c r="D28" s="68"/>
      <c r="E28" s="70"/>
      <c r="F28" s="47"/>
      <c r="G28" s="48" t="str">
        <f t="shared" si="0"/>
        <v xml:space="preserve"> </v>
      </c>
    </row>
    <row r="29" spans="1:8" s="44" customFormat="1" ht="17.100000000000001" customHeight="1">
      <c r="A29" s="45"/>
      <c r="B29" s="66"/>
      <c r="C29" s="67" t="s">
        <v>56</v>
      </c>
      <c r="D29" s="68"/>
      <c r="E29" s="70"/>
      <c r="F29" s="47"/>
      <c r="G29" s="48" t="str">
        <f t="shared" si="0"/>
        <v xml:space="preserve"> </v>
      </c>
    </row>
    <row r="30" spans="1:8" s="44" customFormat="1" ht="17.100000000000001" customHeight="1">
      <c r="A30" s="45"/>
      <c r="B30" s="66"/>
      <c r="C30" s="67"/>
      <c r="D30" s="68"/>
      <c r="E30" s="70"/>
      <c r="F30" s="47"/>
      <c r="G30" s="48" t="str">
        <f t="shared" si="0"/>
        <v xml:space="preserve"> </v>
      </c>
    </row>
    <row r="31" spans="1:8" s="44" customFormat="1" ht="17.100000000000001" customHeight="1">
      <c r="A31" s="45"/>
      <c r="B31" s="66" t="s">
        <v>57</v>
      </c>
      <c r="C31" s="67" t="s">
        <v>58</v>
      </c>
      <c r="D31" s="68">
        <v>1</v>
      </c>
      <c r="E31" s="70"/>
      <c r="F31" s="47"/>
      <c r="G31" s="48" t="str">
        <f t="shared" si="0"/>
        <v xml:space="preserve"> </v>
      </c>
    </row>
    <row r="32" spans="1:8" s="44" customFormat="1" ht="17.100000000000001" customHeight="1">
      <c r="A32" s="52"/>
      <c r="B32" s="66"/>
      <c r="C32" s="67"/>
      <c r="D32" s="68"/>
      <c r="E32" s="71"/>
      <c r="F32" s="47"/>
      <c r="G32" s="48" t="str">
        <f t="shared" si="0"/>
        <v xml:space="preserve"> </v>
      </c>
    </row>
    <row r="33" spans="1:9" s="44" customFormat="1" ht="17.100000000000001" customHeight="1">
      <c r="A33" s="52"/>
      <c r="B33" s="66" t="str">
        <f>[1]HDD!$A$41</f>
        <v>571230-B21</v>
      </c>
      <c r="C33" s="73" t="str">
        <f>[1]HDD!$C$41</f>
        <v>HP 250GB 7.2k HP Ety 3.5 SATA HDD</v>
      </c>
      <c r="D33" s="68">
        <v>4</v>
      </c>
      <c r="E33" s="70"/>
      <c r="F33" s="47"/>
      <c r="G33" s="48" t="str">
        <f t="shared" si="0"/>
        <v xml:space="preserve"> </v>
      </c>
    </row>
    <row r="34" spans="1:9" s="44" customFormat="1" ht="17.100000000000001" customHeight="1">
      <c r="A34" s="45"/>
      <c r="B34" s="66"/>
      <c r="C34" s="67"/>
      <c r="D34" s="68"/>
      <c r="E34" s="70"/>
      <c r="F34" s="47"/>
      <c r="G34" s="48" t="str">
        <f t="shared" si="0"/>
        <v xml:space="preserve"> </v>
      </c>
    </row>
    <row r="35" spans="1:9" s="44" customFormat="1" ht="17.100000000000001" customHeight="1">
      <c r="A35" s="45"/>
      <c r="B35" s="66" t="s">
        <v>59</v>
      </c>
      <c r="C35" s="67" t="s">
        <v>60</v>
      </c>
      <c r="D35" s="68">
        <v>1</v>
      </c>
      <c r="E35" s="70"/>
      <c r="F35" s="47"/>
      <c r="G35" s="48" t="str">
        <f t="shared" si="0"/>
        <v xml:space="preserve"> </v>
      </c>
    </row>
    <row r="36" spans="1:9" s="44" customFormat="1" ht="17.100000000000001" customHeight="1">
      <c r="A36" s="45"/>
      <c r="B36" s="66"/>
      <c r="C36" s="72"/>
      <c r="D36" s="68"/>
      <c r="E36" s="69"/>
      <c r="F36" s="47"/>
      <c r="G36" s="48" t="str">
        <f t="shared" si="0"/>
        <v xml:space="preserve"> </v>
      </c>
    </row>
    <row r="37" spans="1:9" s="44" customFormat="1" ht="17.100000000000001" customHeight="1">
      <c r="A37" s="45"/>
      <c r="B37" s="66" t="s">
        <v>61</v>
      </c>
      <c r="C37" s="72" t="s">
        <v>62</v>
      </c>
      <c r="D37" s="68">
        <v>1</v>
      </c>
      <c r="E37" s="69"/>
      <c r="F37" s="47"/>
      <c r="G37" s="48" t="str">
        <f t="shared" si="0"/>
        <v xml:space="preserve"> </v>
      </c>
    </row>
    <row r="38" spans="1:9" s="44" customFormat="1" ht="17.100000000000001" customHeight="1">
      <c r="A38" s="45"/>
      <c r="B38" s="39"/>
      <c r="C38" s="51"/>
      <c r="D38" s="39"/>
      <c r="E38" s="47"/>
      <c r="F38" s="47"/>
      <c r="G38" s="48" t="str">
        <f t="shared" si="0"/>
        <v xml:space="preserve"> </v>
      </c>
    </row>
    <row r="39" spans="1:9" s="44" customFormat="1" ht="17.100000000000001" customHeight="1">
      <c r="A39" s="45"/>
      <c r="B39" s="39"/>
      <c r="C39" s="51"/>
      <c r="D39" s="39"/>
      <c r="E39" s="47"/>
      <c r="F39" s="47"/>
      <c r="G39" s="48" t="str">
        <f t="shared" si="0"/>
        <v xml:space="preserve"> </v>
      </c>
    </row>
    <row r="40" spans="1:9" s="44" customFormat="1" ht="17.100000000000001" customHeight="1">
      <c r="A40" s="45"/>
      <c r="B40" s="39"/>
      <c r="C40" s="53"/>
      <c r="D40" s="39"/>
      <c r="E40" s="46"/>
      <c r="F40" s="47"/>
      <c r="G40" s="48" t="str">
        <f t="shared" si="0"/>
        <v xml:space="preserve"> </v>
      </c>
      <c r="H40" s="49">
        <f>E40*30%</f>
        <v>0</v>
      </c>
    </row>
    <row r="41" spans="1:9" s="44" customFormat="1" ht="17.100000000000001" customHeight="1">
      <c r="A41" s="52"/>
      <c r="B41" s="39"/>
      <c r="C41" s="54"/>
      <c r="D41" s="39"/>
      <c r="E41" s="46"/>
      <c r="F41" s="47"/>
      <c r="G41" s="48" t="str">
        <f t="shared" si="0"/>
        <v xml:space="preserve"> </v>
      </c>
      <c r="H41" s="49">
        <f>E41*30%</f>
        <v>0</v>
      </c>
    </row>
    <row r="42" spans="1:9" s="44" customFormat="1" ht="17.100000000000001" customHeight="1">
      <c r="A42" s="52"/>
      <c r="B42" s="39"/>
      <c r="C42" s="55"/>
      <c r="D42" s="39"/>
      <c r="E42" s="47"/>
      <c r="F42" s="47"/>
      <c r="G42" s="48" t="str">
        <f t="shared" si="0"/>
        <v xml:space="preserve"> </v>
      </c>
      <c r="H42" s="56"/>
      <c r="I42" s="57"/>
    </row>
    <row r="43" spans="1:9" s="44" customFormat="1" ht="17.100000000000001" customHeight="1">
      <c r="A43" s="52"/>
      <c r="B43" s="58"/>
      <c r="C43" s="55"/>
      <c r="D43" s="39"/>
      <c r="E43" s="47"/>
      <c r="F43" s="47"/>
      <c r="G43" s="48">
        <f>D43*F43</f>
        <v>0</v>
      </c>
      <c r="H43" s="56"/>
      <c r="I43" s="57"/>
    </row>
    <row r="44" spans="1:9" s="44" customFormat="1" ht="17.100000000000001" customHeight="1">
      <c r="A44" s="52"/>
      <c r="B44" s="58"/>
      <c r="C44" s="55"/>
      <c r="D44" s="39"/>
      <c r="E44" s="47"/>
      <c r="F44" s="47"/>
      <c r="G44" s="48">
        <f>D44*F44</f>
        <v>0</v>
      </c>
      <c r="H44" s="56"/>
      <c r="I44" s="57"/>
    </row>
    <row r="45" spans="1:9" s="44" customFormat="1" ht="17.100000000000001" customHeight="1">
      <c r="A45" s="52"/>
      <c r="B45" s="58"/>
      <c r="C45" s="55"/>
      <c r="D45" s="39"/>
      <c r="E45" s="47"/>
      <c r="F45" s="47"/>
      <c r="G45" s="48">
        <f>D45*F45</f>
        <v>0</v>
      </c>
      <c r="H45" s="56"/>
      <c r="I45" s="57"/>
    </row>
    <row r="46" spans="1:9" s="44" customFormat="1" ht="17.100000000000001" customHeight="1">
      <c r="A46" s="52"/>
      <c r="B46" s="58"/>
      <c r="C46" s="55"/>
      <c r="D46" s="39"/>
      <c r="E46" s="47"/>
      <c r="F46" s="47"/>
      <c r="G46" s="48">
        <f>D46*F46</f>
        <v>0</v>
      </c>
      <c r="H46" s="56"/>
      <c r="I46" s="57"/>
    </row>
    <row r="47" spans="1:9" s="44" customFormat="1" ht="17.100000000000001" customHeight="1" thickBot="1">
      <c r="A47" s="52"/>
      <c r="B47" s="59"/>
      <c r="C47" s="60"/>
      <c r="D47" s="61"/>
      <c r="E47" s="47" t="str">
        <f>IF(ISERROR(VLOOKUP($B47,[2]pdb!$A$1:$F$2899,3,FALSE))," ",VLOOKUP($B47,[2]pdb!$A$1:$F$2899,3,FALSE))</f>
        <v xml:space="preserve"> </v>
      </c>
      <c r="F47" s="62"/>
      <c r="G47" s="48"/>
    </row>
    <row r="48" spans="1:9" ht="17.100000000000001" customHeight="1">
      <c r="A48" s="85"/>
      <c r="B48" s="85"/>
      <c r="C48" s="85"/>
      <c r="D48" s="85"/>
      <c r="E48" s="85"/>
      <c r="F48" s="85"/>
      <c r="G48" s="85"/>
    </row>
    <row r="49" spans="1:7" ht="17.100000000000001" customHeight="1">
      <c r="A49" s="44"/>
      <c r="B49" s="63"/>
      <c r="C49" s="63"/>
      <c r="D49" s="79" t="s">
        <v>38</v>
      </c>
      <c r="E49" s="79"/>
      <c r="F49" s="80">
        <f>SUM(G16:G47)</f>
        <v>250000</v>
      </c>
      <c r="G49" s="80"/>
    </row>
    <row r="50" spans="1:7" ht="17.100000000000001" customHeight="1">
      <c r="A50" s="44"/>
      <c r="B50" s="76"/>
      <c r="C50" s="76"/>
      <c r="D50" s="77" t="s">
        <v>39</v>
      </c>
      <c r="E50" s="77"/>
      <c r="F50" s="81">
        <f>F49/10</f>
        <v>25000</v>
      </c>
      <c r="G50" s="81"/>
    </row>
    <row r="51" spans="1:7" ht="17.100000000000001" customHeight="1">
      <c r="A51" s="44"/>
      <c r="B51" s="76"/>
      <c r="C51" s="76"/>
      <c r="D51" s="77" t="s">
        <v>40</v>
      </c>
      <c r="E51" s="77"/>
      <c r="F51" s="78">
        <f>F49+F50</f>
        <v>275000</v>
      </c>
      <c r="G51" s="78"/>
    </row>
    <row r="52" spans="1:7" s="64" customFormat="1" ht="16.5" customHeight="1">
      <c r="B52" s="65"/>
      <c r="C52" s="65"/>
    </row>
    <row r="55" spans="1:7">
      <c r="G55" s="74"/>
    </row>
  </sheetData>
  <mergeCells count="12">
    <mergeCell ref="A2:G2"/>
    <mergeCell ref="A4:C4"/>
    <mergeCell ref="A8:B8"/>
    <mergeCell ref="A48:G48"/>
    <mergeCell ref="B51:C51"/>
    <mergeCell ref="D51:E51"/>
    <mergeCell ref="F51:G51"/>
    <mergeCell ref="D49:E49"/>
    <mergeCell ref="F49:G49"/>
    <mergeCell ref="B50:C50"/>
    <mergeCell ref="D50:E50"/>
    <mergeCell ref="F50:G50"/>
  </mergeCells>
  <phoneticPr fontId="3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6"/>
  <sheetViews>
    <sheetView showGridLines="0" view="pageBreakPreview" zoomScaleSheetLayoutView="100" workbookViewId="0">
      <selection activeCell="A5" sqref="A5"/>
    </sheetView>
  </sheetViews>
  <sheetFormatPr defaultRowHeight="13.5"/>
  <cols>
    <col min="1" max="1" width="7.75" style="26" customWidth="1"/>
    <col min="2" max="2" width="11.25" style="26" customWidth="1"/>
    <col min="3" max="3" width="41" style="26" customWidth="1"/>
    <col min="4" max="4" width="5.25" style="26" customWidth="1"/>
    <col min="5" max="5" width="13" style="26" customWidth="1"/>
    <col min="6" max="6" width="14.75" style="26" customWidth="1"/>
    <col min="7" max="7" width="15" style="26" customWidth="1"/>
    <col min="8" max="8" width="13.75" style="32" bestFit="1" customWidth="1"/>
    <col min="9" max="9" width="9" style="32"/>
    <col min="10" max="16384" width="9" style="26"/>
  </cols>
  <sheetData>
    <row r="1" spans="1:7" s="1" customFormat="1"/>
    <row r="2" spans="1:7" s="2" customFormat="1" ht="27.2" customHeight="1">
      <c r="A2" s="82" t="s">
        <v>66</v>
      </c>
      <c r="B2" s="82"/>
      <c r="C2" s="82"/>
      <c r="D2" s="82"/>
      <c r="E2" s="82"/>
      <c r="F2" s="82"/>
      <c r="G2" s="82"/>
    </row>
    <row r="3" spans="1:7" s="2" customFormat="1" ht="19.5" customHeight="1">
      <c r="A3" s="3"/>
      <c r="B3" s="3"/>
      <c r="C3" s="3"/>
      <c r="D3" s="3"/>
      <c r="E3" s="3"/>
      <c r="F3" s="3"/>
      <c r="G3" s="3"/>
    </row>
    <row r="4" spans="1:7" s="1" customFormat="1" ht="19.5" customHeight="1" thickBot="1">
      <c r="A4" s="83" t="s">
        <v>69</v>
      </c>
      <c r="B4" s="83"/>
      <c r="C4" s="83"/>
      <c r="D4" s="4"/>
      <c r="F4" s="4"/>
      <c r="G4" s="4"/>
    </row>
    <row r="5" spans="1:7" s="1" customFormat="1" ht="19.5" customHeight="1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>
      <c r="A6" s="7"/>
      <c r="B6" s="9"/>
      <c r="C6" s="4"/>
      <c r="D6" s="7"/>
      <c r="E6" s="10"/>
      <c r="F6" s="10"/>
      <c r="G6" s="11"/>
    </row>
    <row r="7" spans="1:7" s="1" customFormat="1" ht="18" customHeight="1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>
      <c r="A8" s="84" t="s">
        <v>3</v>
      </c>
      <c r="B8" s="84"/>
      <c r="C8" s="15">
        <f>F51</f>
        <v>363000</v>
      </c>
      <c r="D8" s="7"/>
      <c r="E8" s="16"/>
      <c r="F8" s="16"/>
      <c r="G8" s="11"/>
    </row>
    <row r="9" spans="1:7" s="1" customFormat="1" ht="17.25" customHeight="1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>
      <c r="A10" s="19" t="s">
        <v>5</v>
      </c>
      <c r="B10" s="20"/>
      <c r="C10" s="20"/>
      <c r="D10" s="7"/>
      <c r="E10" s="10"/>
      <c r="F10" s="10"/>
      <c r="G10" s="11"/>
    </row>
    <row r="11" spans="1:7" s="1" customFormat="1" ht="16.5" customHeight="1">
      <c r="A11" s="17" t="s">
        <v>6</v>
      </c>
      <c r="B11" s="18"/>
      <c r="C11" s="18"/>
      <c r="D11" s="7"/>
      <c r="E11" s="10"/>
      <c r="F11" s="10"/>
      <c r="G11" s="11"/>
    </row>
    <row r="12" spans="1:7" s="1" customFormat="1" ht="14.25" customHeight="1">
      <c r="A12" s="21" t="s">
        <v>7</v>
      </c>
      <c r="B12" s="18"/>
      <c r="C12" s="18"/>
      <c r="D12" s="7"/>
      <c r="E12" s="10"/>
      <c r="F12" s="4"/>
      <c r="G12" s="11"/>
    </row>
    <row r="13" spans="1:7" s="1" customFormat="1" ht="14.25" customHeight="1">
      <c r="A13" s="22" t="s">
        <v>8</v>
      </c>
      <c r="B13" s="23"/>
      <c r="C13" s="24">
        <v>40905</v>
      </c>
      <c r="D13" s="7"/>
      <c r="E13" s="25"/>
      <c r="F13" s="4"/>
      <c r="G13" s="11"/>
    </row>
    <row r="14" spans="1:7" ht="9.1999999999999993" customHeight="1" thickBot="1">
      <c r="B14" s="27"/>
      <c r="C14" s="28"/>
      <c r="D14" s="29"/>
      <c r="E14" s="30"/>
      <c r="F14" s="29"/>
      <c r="G14" s="31"/>
    </row>
    <row r="15" spans="1:7" ht="27.95" customHeight="1" thickBot="1">
      <c r="A15" s="33" t="s">
        <v>9</v>
      </c>
      <c r="B15" s="34" t="s">
        <v>10</v>
      </c>
      <c r="C15" s="35" t="s">
        <v>11</v>
      </c>
      <c r="D15" s="36" t="s">
        <v>12</v>
      </c>
      <c r="E15" s="35" t="s">
        <v>13</v>
      </c>
      <c r="F15" s="35" t="s">
        <v>14</v>
      </c>
      <c r="G15" s="37" t="s">
        <v>15</v>
      </c>
    </row>
    <row r="16" spans="1:7" s="44" customFormat="1" ht="17.100000000000001" customHeight="1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8" s="44" customFormat="1" ht="17.100000000000001" customHeight="1">
      <c r="A17" s="45" t="s">
        <v>16</v>
      </c>
      <c r="B17" s="39" t="s">
        <v>17</v>
      </c>
      <c r="C17" s="46" t="s">
        <v>41</v>
      </c>
      <c r="D17" s="39">
        <v>1</v>
      </c>
      <c r="E17" s="46">
        <v>9333000</v>
      </c>
      <c r="F17" s="47">
        <v>300000</v>
      </c>
      <c r="G17" s="48">
        <f>IF((D17*F17)&gt;0,(D17*F17)," ")</f>
        <v>300000</v>
      </c>
      <c r="H17" s="49">
        <f>E17*27%</f>
        <v>2519910</v>
      </c>
    </row>
    <row r="18" spans="1:8" s="44" customFormat="1" ht="17.100000000000001" customHeight="1">
      <c r="A18" s="45"/>
      <c r="B18" s="39"/>
      <c r="C18" s="50" t="s">
        <v>18</v>
      </c>
      <c r="D18" s="39"/>
      <c r="E18" s="47"/>
      <c r="F18" s="47"/>
      <c r="G18" s="48" t="str">
        <f>IF((D18*F18)&gt;0,(D18*F18)," ")</f>
        <v xml:space="preserve"> </v>
      </c>
    </row>
    <row r="19" spans="1:8" s="44" customFormat="1" ht="17.100000000000001" customHeight="1">
      <c r="A19" s="45"/>
      <c r="B19" s="39"/>
      <c r="C19" s="51" t="s">
        <v>42</v>
      </c>
      <c r="D19" s="39"/>
      <c r="E19" s="47"/>
      <c r="F19" s="47"/>
      <c r="G19" s="48" t="str">
        <f>IF((D19*F19)&gt;0,(D19*F19)," ")</f>
        <v xml:space="preserve"> </v>
      </c>
    </row>
    <row r="20" spans="1:8" s="44" customFormat="1" ht="17.100000000000001" customHeight="1">
      <c r="A20" s="45"/>
      <c r="B20" s="39"/>
      <c r="C20" s="50" t="s">
        <v>19</v>
      </c>
      <c r="D20" s="39"/>
      <c r="E20" s="47"/>
      <c r="F20" s="47"/>
      <c r="G20" s="48"/>
    </row>
    <row r="21" spans="1:8" s="44" customFormat="1" ht="17.100000000000001" customHeight="1">
      <c r="A21" s="45"/>
      <c r="B21" s="39"/>
      <c r="C21" s="51" t="s">
        <v>64</v>
      </c>
      <c r="D21" s="39"/>
      <c r="E21" s="47"/>
      <c r="F21" s="47"/>
      <c r="G21" s="48" t="str">
        <f t="shared" ref="G21:G42" si="0">IF((D21*F21)&gt;0,(D21*F21)," ")</f>
        <v xml:space="preserve"> </v>
      </c>
    </row>
    <row r="22" spans="1:8" s="44" customFormat="1" ht="17.100000000000001" customHeight="1">
      <c r="A22" s="45"/>
      <c r="B22" s="39"/>
      <c r="C22" s="50" t="s">
        <v>20</v>
      </c>
      <c r="D22" s="39"/>
      <c r="E22" s="47"/>
      <c r="F22" s="47"/>
      <c r="G22" s="48" t="str">
        <f t="shared" si="0"/>
        <v xml:space="preserve"> </v>
      </c>
    </row>
    <row r="23" spans="1:8" s="44" customFormat="1" ht="17.100000000000001" customHeight="1">
      <c r="A23" s="45"/>
      <c r="B23" s="39"/>
      <c r="C23" s="51" t="s">
        <v>21</v>
      </c>
      <c r="D23" s="39"/>
      <c r="E23" s="47"/>
      <c r="F23" s="47"/>
      <c r="G23" s="48" t="str">
        <f t="shared" si="0"/>
        <v xml:space="preserve"> </v>
      </c>
    </row>
    <row r="24" spans="1:8" s="44" customFormat="1" ht="17.100000000000001" customHeight="1">
      <c r="A24" s="45"/>
      <c r="B24" s="39"/>
      <c r="C24" s="50" t="s">
        <v>22</v>
      </c>
      <c r="D24" s="39"/>
      <c r="E24" s="47"/>
      <c r="F24" s="47"/>
      <c r="G24" s="48" t="str">
        <f t="shared" si="0"/>
        <v xml:space="preserve"> </v>
      </c>
    </row>
    <row r="25" spans="1:8" s="44" customFormat="1" ht="17.100000000000001" customHeight="1">
      <c r="A25" s="45"/>
      <c r="B25" s="39"/>
      <c r="C25" s="51" t="s">
        <v>23</v>
      </c>
      <c r="D25" s="39"/>
      <c r="E25" s="47"/>
      <c r="F25" s="47"/>
      <c r="G25" s="48" t="str">
        <f t="shared" si="0"/>
        <v xml:space="preserve"> </v>
      </c>
    </row>
    <row r="26" spans="1:8" s="44" customFormat="1" ht="17.100000000000001" customHeight="1">
      <c r="A26" s="45"/>
      <c r="B26" s="39"/>
      <c r="C26" s="50" t="s">
        <v>24</v>
      </c>
      <c r="D26" s="39"/>
      <c r="E26" s="47"/>
      <c r="F26" s="47"/>
      <c r="G26" s="48" t="str">
        <f t="shared" si="0"/>
        <v xml:space="preserve"> </v>
      </c>
    </row>
    <row r="27" spans="1:8" s="44" customFormat="1" ht="17.100000000000001" customHeight="1">
      <c r="A27" s="45"/>
      <c r="B27" s="39"/>
      <c r="C27" s="51" t="s">
        <v>25</v>
      </c>
      <c r="D27" s="39"/>
      <c r="E27" s="47"/>
      <c r="F27" s="47"/>
      <c r="G27" s="48" t="str">
        <f t="shared" si="0"/>
        <v xml:space="preserve"> </v>
      </c>
    </row>
    <row r="28" spans="1:8" s="44" customFormat="1" ht="17.100000000000001" customHeight="1">
      <c r="A28" s="45"/>
      <c r="B28" s="39"/>
      <c r="C28" s="50" t="s">
        <v>26</v>
      </c>
      <c r="D28" s="39"/>
      <c r="E28" s="47"/>
      <c r="F28" s="47"/>
      <c r="G28" s="48" t="str">
        <f t="shared" si="0"/>
        <v xml:space="preserve"> </v>
      </c>
    </row>
    <row r="29" spans="1:8" s="44" customFormat="1" ht="17.100000000000001" customHeight="1">
      <c r="A29" s="45"/>
      <c r="B29" s="39"/>
      <c r="C29" s="51" t="s">
        <v>27</v>
      </c>
      <c r="D29" s="39"/>
      <c r="E29" s="47"/>
      <c r="F29" s="47"/>
      <c r="G29" s="48" t="str">
        <f t="shared" si="0"/>
        <v xml:space="preserve"> </v>
      </c>
    </row>
    <row r="30" spans="1:8" s="44" customFormat="1" ht="17.100000000000001" customHeight="1">
      <c r="A30" s="45"/>
      <c r="B30" s="39"/>
      <c r="C30" s="50" t="s">
        <v>28</v>
      </c>
      <c r="D30" s="39"/>
      <c r="E30" s="47"/>
      <c r="F30" s="47"/>
      <c r="G30" s="48" t="str">
        <f t="shared" si="0"/>
        <v xml:space="preserve"> </v>
      </c>
    </row>
    <row r="31" spans="1:8" s="44" customFormat="1" ht="17.100000000000001" customHeight="1">
      <c r="A31" s="45"/>
      <c r="B31" s="39"/>
      <c r="C31" s="51" t="s">
        <v>29</v>
      </c>
      <c r="D31" s="39"/>
      <c r="E31" s="47"/>
      <c r="F31" s="47"/>
      <c r="G31" s="48" t="str">
        <f t="shared" si="0"/>
        <v xml:space="preserve"> </v>
      </c>
    </row>
    <row r="32" spans="1:8" s="44" customFormat="1" ht="17.100000000000001" customHeight="1">
      <c r="A32" s="52"/>
      <c r="B32" s="39"/>
      <c r="C32" s="51" t="s">
        <v>30</v>
      </c>
      <c r="D32" s="39"/>
      <c r="E32" s="47"/>
      <c r="F32" s="47"/>
      <c r="G32" s="48" t="str">
        <f t="shared" si="0"/>
        <v xml:space="preserve"> </v>
      </c>
    </row>
    <row r="33" spans="1:9" s="44" customFormat="1" ht="17.100000000000001" customHeight="1">
      <c r="A33" s="52"/>
      <c r="B33" s="39"/>
      <c r="C33" s="50" t="s">
        <v>31</v>
      </c>
      <c r="D33" s="39"/>
      <c r="E33" s="47"/>
      <c r="F33" s="47"/>
      <c r="G33" s="48" t="str">
        <f t="shared" si="0"/>
        <v xml:space="preserve"> </v>
      </c>
    </row>
    <row r="34" spans="1:9" s="44" customFormat="1" ht="17.100000000000001" customHeight="1">
      <c r="A34" s="45"/>
      <c r="B34" s="39"/>
      <c r="C34" s="51" t="s">
        <v>65</v>
      </c>
      <c r="D34" s="39"/>
      <c r="E34" s="47"/>
      <c r="F34" s="47"/>
      <c r="G34" s="48" t="str">
        <f t="shared" si="0"/>
        <v xml:space="preserve"> </v>
      </c>
    </row>
    <row r="35" spans="1:9" s="44" customFormat="1" ht="17.100000000000001" customHeight="1">
      <c r="A35" s="45"/>
      <c r="B35" s="39"/>
      <c r="C35" s="50" t="s">
        <v>32</v>
      </c>
      <c r="D35" s="39"/>
      <c r="E35" s="47"/>
      <c r="F35" s="47"/>
      <c r="G35" s="48" t="str">
        <f t="shared" si="0"/>
        <v xml:space="preserve"> </v>
      </c>
    </row>
    <row r="36" spans="1:9" s="44" customFormat="1" ht="17.100000000000001" customHeight="1">
      <c r="A36" s="45"/>
      <c r="B36" s="39"/>
      <c r="C36" s="51" t="s">
        <v>33</v>
      </c>
      <c r="D36" s="39"/>
      <c r="E36" s="47"/>
      <c r="F36" s="47"/>
      <c r="G36" s="48" t="str">
        <f t="shared" si="0"/>
        <v xml:space="preserve"> </v>
      </c>
    </row>
    <row r="37" spans="1:9" s="44" customFormat="1" ht="17.100000000000001" customHeight="1">
      <c r="A37" s="45"/>
      <c r="B37" s="39"/>
      <c r="C37" s="50" t="s">
        <v>34</v>
      </c>
      <c r="D37" s="39"/>
      <c r="E37" s="47"/>
      <c r="F37" s="47"/>
      <c r="G37" s="48" t="str">
        <f t="shared" si="0"/>
        <v xml:space="preserve"> </v>
      </c>
    </row>
    <row r="38" spans="1:9" s="44" customFormat="1" ht="17.100000000000001" customHeight="1">
      <c r="A38" s="45"/>
      <c r="B38" s="39"/>
      <c r="C38" s="51" t="s">
        <v>35</v>
      </c>
      <c r="D38" s="39"/>
      <c r="E38" s="47"/>
      <c r="F38" s="47"/>
      <c r="G38" s="48" t="str">
        <f t="shared" si="0"/>
        <v xml:space="preserve"> </v>
      </c>
    </row>
    <row r="39" spans="1:9" s="44" customFormat="1" ht="17.100000000000001" customHeight="1">
      <c r="A39" s="45"/>
      <c r="B39" s="39"/>
      <c r="C39" s="51" t="s">
        <v>36</v>
      </c>
      <c r="D39" s="39"/>
      <c r="E39" s="47"/>
      <c r="F39" s="47"/>
      <c r="G39" s="48" t="str">
        <f t="shared" si="0"/>
        <v xml:space="preserve"> </v>
      </c>
    </row>
    <row r="40" spans="1:9" s="44" customFormat="1" ht="17.100000000000001" customHeight="1">
      <c r="A40" s="45"/>
      <c r="B40" s="39" t="str">
        <f>[3]Memory!A27</f>
        <v>397411-B21</v>
      </c>
      <c r="C40" s="53" t="str">
        <f>[3]Memory!B28</f>
        <v>HP 4GB FBD PC2-5300 2x2GB Kit</v>
      </c>
      <c r="D40" s="39">
        <v>2</v>
      </c>
      <c r="E40" s="46">
        <v>528000</v>
      </c>
      <c r="F40" s="47"/>
      <c r="G40" s="48" t="str">
        <f t="shared" si="0"/>
        <v xml:space="preserve"> </v>
      </c>
      <c r="H40" s="49">
        <f>E40*30%</f>
        <v>158400</v>
      </c>
    </row>
    <row r="41" spans="1:9" s="44" customFormat="1" ht="17.100000000000001" customHeight="1">
      <c r="A41" s="52"/>
      <c r="B41" s="39" t="str">
        <f>[1]HDD!$A$61</f>
        <v>507125-B21</v>
      </c>
      <c r="C41" s="54" t="str">
        <f>[1]HDD!$C$61</f>
        <v>HP 146GB 10K 6G 2.5 SAS DP HDD</v>
      </c>
      <c r="D41" s="39">
        <v>4</v>
      </c>
      <c r="E41" s="46">
        <v>406000</v>
      </c>
      <c r="F41" s="47"/>
      <c r="G41" s="48" t="str">
        <f t="shared" si="0"/>
        <v xml:space="preserve"> </v>
      </c>
      <c r="H41" s="49">
        <f>E41*30%</f>
        <v>121800</v>
      </c>
    </row>
    <row r="42" spans="1:9" s="44" customFormat="1" ht="17.100000000000001" customHeight="1">
      <c r="A42" s="52"/>
      <c r="B42" s="39" t="s">
        <v>37</v>
      </c>
      <c r="C42" s="55" t="s">
        <v>63</v>
      </c>
      <c r="D42" s="39">
        <v>1</v>
      </c>
      <c r="E42" s="47">
        <v>2500000</v>
      </c>
      <c r="F42" s="47"/>
      <c r="G42" s="48" t="str">
        <f t="shared" si="0"/>
        <v xml:space="preserve"> </v>
      </c>
      <c r="H42" s="56"/>
      <c r="I42" s="57"/>
    </row>
    <row r="43" spans="1:9" s="44" customFormat="1" ht="17.100000000000001" customHeight="1">
      <c r="A43" s="52"/>
      <c r="B43" s="58"/>
      <c r="C43" s="55"/>
      <c r="D43" s="39"/>
      <c r="E43" s="47"/>
      <c r="F43" s="47"/>
      <c r="G43" s="48">
        <f>D43*F43</f>
        <v>0</v>
      </c>
      <c r="H43" s="56"/>
      <c r="I43" s="57"/>
    </row>
    <row r="44" spans="1:9" s="44" customFormat="1" ht="17.100000000000001" customHeight="1">
      <c r="A44" s="52"/>
      <c r="B44" s="58"/>
      <c r="C44" s="55"/>
      <c r="D44" s="39"/>
      <c r="E44" s="47"/>
      <c r="F44" s="47"/>
      <c r="G44" s="48">
        <f>D44*F44</f>
        <v>0</v>
      </c>
      <c r="H44" s="56"/>
      <c r="I44" s="57"/>
    </row>
    <row r="45" spans="1:9" s="44" customFormat="1" ht="17.100000000000001" customHeight="1">
      <c r="A45" s="52"/>
      <c r="B45" s="58"/>
      <c r="C45" s="55"/>
      <c r="D45" s="39"/>
      <c r="E45" s="47"/>
      <c r="F45" s="47"/>
      <c r="G45" s="48">
        <f>D45*F45</f>
        <v>0</v>
      </c>
      <c r="H45" s="56"/>
      <c r="I45" s="57"/>
    </row>
    <row r="46" spans="1:9" s="44" customFormat="1" ht="17.100000000000001" customHeight="1">
      <c r="A46" s="52"/>
      <c r="B46" s="58"/>
      <c r="C46" s="55"/>
      <c r="D46" s="39"/>
      <c r="E46" s="47"/>
      <c r="F46" s="47"/>
      <c r="G46" s="48">
        <f>D46*F46</f>
        <v>0</v>
      </c>
      <c r="H46" s="56"/>
      <c r="I46" s="57"/>
    </row>
    <row r="47" spans="1:9" s="44" customFormat="1" ht="17.100000000000001" customHeight="1" thickBot="1">
      <c r="A47" s="52"/>
      <c r="B47" s="59"/>
      <c r="C47" s="60"/>
      <c r="D47" s="61"/>
      <c r="E47" s="47" t="str">
        <f>IF(ISERROR(VLOOKUP($B47,[2]pdb!$A$1:$F$2899,3,FALSE))," ",VLOOKUP($B47,[2]pdb!$A$1:$F$2899,3,FALSE))</f>
        <v xml:space="preserve"> </v>
      </c>
      <c r="F47" s="62"/>
      <c r="G47" s="48"/>
    </row>
    <row r="48" spans="1:9" ht="17.100000000000001" customHeight="1">
      <c r="A48" s="85"/>
      <c r="B48" s="85"/>
      <c r="C48" s="85"/>
      <c r="D48" s="85"/>
      <c r="E48" s="85"/>
      <c r="F48" s="85"/>
      <c r="G48" s="85"/>
    </row>
    <row r="49" spans="1:8" ht="17.100000000000001" customHeight="1">
      <c r="A49" s="44" t="s">
        <v>67</v>
      </c>
      <c r="B49" s="63"/>
      <c r="C49" s="63"/>
      <c r="D49" s="79" t="s">
        <v>38</v>
      </c>
      <c r="E49" s="79"/>
      <c r="F49" s="80">
        <v>330000</v>
      </c>
      <c r="G49" s="80"/>
    </row>
    <row r="50" spans="1:8" ht="17.100000000000001" customHeight="1">
      <c r="A50" s="44"/>
      <c r="B50" s="76"/>
      <c r="C50" s="76"/>
      <c r="D50" s="77" t="s">
        <v>39</v>
      </c>
      <c r="E50" s="77"/>
      <c r="F50" s="81">
        <f>F49/10</f>
        <v>33000</v>
      </c>
      <c r="G50" s="81"/>
    </row>
    <row r="51" spans="1:8" ht="17.100000000000001" customHeight="1">
      <c r="A51" s="44"/>
      <c r="B51" s="76"/>
      <c r="C51" s="76"/>
      <c r="D51" s="77" t="s">
        <v>40</v>
      </c>
      <c r="E51" s="77"/>
      <c r="F51" s="78">
        <f>F49+F50</f>
        <v>363000</v>
      </c>
      <c r="G51" s="78"/>
    </row>
    <row r="52" spans="1:8" s="64" customFormat="1" ht="16.5" customHeight="1">
      <c r="B52" s="65"/>
      <c r="C52" s="65"/>
    </row>
    <row r="56" spans="1:8">
      <c r="G56" s="74"/>
      <c r="H56" s="75"/>
    </row>
  </sheetData>
  <mergeCells count="12">
    <mergeCell ref="A2:G2"/>
    <mergeCell ref="A4:C4"/>
    <mergeCell ref="A8:B8"/>
    <mergeCell ref="A48:G48"/>
    <mergeCell ref="B51:C51"/>
    <mergeCell ref="D51:E51"/>
    <mergeCell ref="F51:G51"/>
    <mergeCell ref="D49:E49"/>
    <mergeCell ref="F49:G49"/>
    <mergeCell ref="B50:C50"/>
    <mergeCell ref="D50:E50"/>
    <mergeCell ref="F50:G50"/>
  </mergeCells>
  <phoneticPr fontId="3" type="noConversion"/>
  <printOptions horizontalCentered="1"/>
  <pageMargins left="0.17" right="0.16" top="0.35" bottom="0.17" header="0.22" footer="0.37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5"/>
  <sheetViews>
    <sheetView showGridLines="0" view="pageBreakPreview" topLeftCell="A28" zoomScaleSheetLayoutView="100" workbookViewId="0">
      <selection activeCell="A5" sqref="A5"/>
    </sheetView>
  </sheetViews>
  <sheetFormatPr defaultRowHeight="13.5"/>
  <cols>
    <col min="1" max="1" width="7.75" style="26" customWidth="1"/>
    <col min="2" max="2" width="11.25" style="26" customWidth="1"/>
    <col min="3" max="3" width="41" style="26" customWidth="1"/>
    <col min="4" max="4" width="5.25" style="26" customWidth="1"/>
    <col min="5" max="5" width="14" style="26" customWidth="1"/>
    <col min="6" max="6" width="14.125" style="26" customWidth="1"/>
    <col min="7" max="7" width="13.625" style="26" customWidth="1"/>
    <col min="8" max="8" width="13.75" style="32" bestFit="1" customWidth="1"/>
    <col min="9" max="9" width="9" style="32"/>
    <col min="10" max="16384" width="9" style="26"/>
  </cols>
  <sheetData>
    <row r="1" spans="1:7" s="1" customFormat="1"/>
    <row r="2" spans="1:7" s="2" customFormat="1" ht="27.2" customHeight="1">
      <c r="A2" s="82" t="s">
        <v>0</v>
      </c>
      <c r="B2" s="82"/>
      <c r="C2" s="82"/>
      <c r="D2" s="82"/>
      <c r="E2" s="82"/>
      <c r="F2" s="82"/>
      <c r="G2" s="82"/>
    </row>
    <row r="3" spans="1:7" s="2" customFormat="1" ht="19.5" customHeight="1">
      <c r="A3" s="3"/>
      <c r="B3" s="3"/>
      <c r="C3" s="3"/>
      <c r="D3" s="3"/>
      <c r="E3" s="3"/>
      <c r="F3" s="3"/>
      <c r="G3" s="3"/>
    </row>
    <row r="4" spans="1:7" s="1" customFormat="1" ht="19.5" customHeight="1" thickBot="1">
      <c r="A4" s="83" t="s">
        <v>69</v>
      </c>
      <c r="B4" s="83"/>
      <c r="C4" s="83"/>
      <c r="D4" s="4"/>
      <c r="F4" s="4"/>
      <c r="G4" s="4"/>
    </row>
    <row r="5" spans="1:7" s="1" customFormat="1" ht="19.5" customHeight="1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>
      <c r="A6" s="7"/>
      <c r="B6" s="9"/>
      <c r="C6" s="4"/>
      <c r="D6" s="7"/>
      <c r="E6" s="10"/>
      <c r="F6" s="10"/>
      <c r="G6" s="11"/>
    </row>
    <row r="7" spans="1:7" s="1" customFormat="1" ht="18" customHeight="1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>
      <c r="A8" s="84" t="s">
        <v>3</v>
      </c>
      <c r="B8" s="84"/>
      <c r="C8" s="15">
        <f>F51</f>
        <v>5354800</v>
      </c>
      <c r="D8" s="7"/>
      <c r="E8" s="16"/>
      <c r="F8" s="16"/>
      <c r="G8" s="11"/>
    </row>
    <row r="9" spans="1:7" s="1" customFormat="1" ht="17.25" customHeight="1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>
      <c r="A10" s="19" t="s">
        <v>5</v>
      </c>
      <c r="B10" s="20"/>
      <c r="C10" s="20"/>
      <c r="D10" s="7"/>
      <c r="E10" s="10"/>
      <c r="F10" s="10"/>
      <c r="G10" s="11"/>
    </row>
    <row r="11" spans="1:7" s="1" customFormat="1" ht="16.5" customHeight="1">
      <c r="A11" s="17" t="s">
        <v>6</v>
      </c>
      <c r="B11" s="18"/>
      <c r="C11" s="18"/>
      <c r="D11" s="7"/>
      <c r="E11" s="10"/>
      <c r="F11" s="10"/>
      <c r="G11" s="11"/>
    </row>
    <row r="12" spans="1:7" s="1" customFormat="1" ht="14.25" customHeight="1">
      <c r="A12" s="21" t="s">
        <v>7</v>
      </c>
      <c r="B12" s="18"/>
      <c r="C12" s="18"/>
      <c r="D12" s="7"/>
      <c r="E12" s="10"/>
      <c r="F12" s="4"/>
      <c r="G12" s="11"/>
    </row>
    <row r="13" spans="1:7" s="1" customFormat="1" ht="14.25" customHeight="1">
      <c r="A13" s="22" t="s">
        <v>8</v>
      </c>
      <c r="B13" s="23"/>
      <c r="C13" s="24">
        <v>40905</v>
      </c>
      <c r="D13" s="7"/>
      <c r="E13" s="25"/>
      <c r="F13" s="4"/>
      <c r="G13" s="11"/>
    </row>
    <row r="14" spans="1:7" ht="9.1999999999999993" customHeight="1" thickBot="1">
      <c r="B14" s="27"/>
      <c r="C14" s="28"/>
      <c r="D14" s="29"/>
      <c r="E14" s="30"/>
      <c r="F14" s="29"/>
      <c r="G14" s="31"/>
    </row>
    <row r="15" spans="1:7" ht="27.95" customHeight="1" thickBot="1">
      <c r="A15" s="33" t="s">
        <v>9</v>
      </c>
      <c r="B15" s="34" t="s">
        <v>10</v>
      </c>
      <c r="C15" s="35" t="s">
        <v>11</v>
      </c>
      <c r="D15" s="36" t="s">
        <v>12</v>
      </c>
      <c r="E15" s="35" t="s">
        <v>13</v>
      </c>
      <c r="F15" s="35" t="s">
        <v>14</v>
      </c>
      <c r="G15" s="37" t="s">
        <v>15</v>
      </c>
    </row>
    <row r="16" spans="1:7" s="44" customFormat="1" ht="17.100000000000001" customHeight="1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8" s="44" customFormat="1" ht="17.100000000000001" customHeight="1">
      <c r="A17" s="45" t="s">
        <v>16</v>
      </c>
      <c r="B17" s="66" t="s">
        <v>43</v>
      </c>
      <c r="C17" s="67" t="s">
        <v>44</v>
      </c>
      <c r="D17" s="68">
        <v>1</v>
      </c>
      <c r="E17" s="69">
        <v>2356000</v>
      </c>
      <c r="F17" s="47">
        <f>E17</f>
        <v>2356000</v>
      </c>
      <c r="G17" s="48">
        <f>IF((D17*F17)&gt;0,(D17*F17)," ")</f>
        <v>2356000</v>
      </c>
      <c r="H17" s="49">
        <f>E17*27%</f>
        <v>636120</v>
      </c>
    </row>
    <row r="18" spans="1:8" s="44" customFormat="1" ht="17.100000000000001" customHeight="1">
      <c r="A18" s="45"/>
      <c r="B18" s="66"/>
      <c r="C18" s="67" t="s">
        <v>45</v>
      </c>
      <c r="D18" s="68"/>
      <c r="E18" s="70"/>
      <c r="F18" s="47"/>
      <c r="G18" s="48" t="str">
        <f>IF((D18*F18)&gt;0,(D18*F18)," ")</f>
        <v xml:space="preserve"> </v>
      </c>
    </row>
    <row r="19" spans="1:8" s="44" customFormat="1" ht="17.100000000000001" customHeight="1">
      <c r="A19" s="45"/>
      <c r="B19" s="66"/>
      <c r="C19" s="67" t="s">
        <v>46</v>
      </c>
      <c r="D19" s="68"/>
      <c r="E19" s="70"/>
      <c r="F19" s="47"/>
      <c r="G19" s="48" t="str">
        <f>IF((D19*F19)&gt;0,(D19*F19)," ")</f>
        <v xml:space="preserve"> </v>
      </c>
    </row>
    <row r="20" spans="1:8" s="44" customFormat="1" ht="17.100000000000001" customHeight="1">
      <c r="A20" s="45"/>
      <c r="B20" s="66"/>
      <c r="C20" s="67" t="s">
        <v>47</v>
      </c>
      <c r="D20" s="68"/>
      <c r="E20" s="70"/>
      <c r="F20" s="47"/>
      <c r="G20" s="48"/>
    </row>
    <row r="21" spans="1:8" s="44" customFormat="1" ht="17.100000000000001" customHeight="1">
      <c r="A21" s="45"/>
      <c r="B21" s="66"/>
      <c r="C21" s="67" t="s">
        <v>48</v>
      </c>
      <c r="D21" s="68"/>
      <c r="E21" s="70"/>
      <c r="F21" s="47"/>
      <c r="G21" s="48" t="str">
        <f t="shared" ref="G21:G42" si="0">IF((D21*F21)&gt;0,(D21*F21)," ")</f>
        <v xml:space="preserve"> </v>
      </c>
    </row>
    <row r="22" spans="1:8" s="44" customFormat="1" ht="17.100000000000001" customHeight="1">
      <c r="A22" s="45"/>
      <c r="B22" s="66"/>
      <c r="C22" s="67" t="s">
        <v>49</v>
      </c>
      <c r="D22" s="68"/>
      <c r="E22" s="70"/>
      <c r="F22" s="47"/>
      <c r="G22" s="48" t="str">
        <f t="shared" si="0"/>
        <v xml:space="preserve"> </v>
      </c>
    </row>
    <row r="23" spans="1:8" s="44" customFormat="1" ht="17.100000000000001" customHeight="1">
      <c r="A23" s="45"/>
      <c r="B23" s="66"/>
      <c r="C23" s="67" t="s">
        <v>50</v>
      </c>
      <c r="D23" s="68"/>
      <c r="E23" s="70"/>
      <c r="F23" s="47"/>
      <c r="G23" s="48" t="str">
        <f t="shared" si="0"/>
        <v xml:space="preserve"> </v>
      </c>
    </row>
    <row r="24" spans="1:8" s="44" customFormat="1" ht="17.100000000000001" customHeight="1">
      <c r="A24" s="45"/>
      <c r="B24" s="66"/>
      <c r="C24" s="67" t="s">
        <v>51</v>
      </c>
      <c r="D24" s="68"/>
      <c r="E24" s="70"/>
      <c r="F24" s="47"/>
      <c r="G24" s="48" t="str">
        <f t="shared" si="0"/>
        <v xml:space="preserve"> </v>
      </c>
    </row>
    <row r="25" spans="1:8" s="44" customFormat="1" ht="17.100000000000001" customHeight="1">
      <c r="A25" s="45"/>
      <c r="B25" s="66"/>
      <c r="C25" s="67" t="s">
        <v>52</v>
      </c>
      <c r="D25" s="68"/>
      <c r="E25" s="70"/>
      <c r="F25" s="47"/>
      <c r="G25" s="48" t="str">
        <f t="shared" si="0"/>
        <v xml:space="preserve"> </v>
      </c>
    </row>
    <row r="26" spans="1:8" s="44" customFormat="1" ht="17.100000000000001" customHeight="1">
      <c r="A26" s="45"/>
      <c r="B26" s="66"/>
      <c r="C26" s="67" t="s">
        <v>53</v>
      </c>
      <c r="D26" s="68"/>
      <c r="E26" s="70"/>
      <c r="F26" s="47"/>
      <c r="G26" s="48" t="str">
        <f t="shared" si="0"/>
        <v xml:space="preserve"> </v>
      </c>
    </row>
    <row r="27" spans="1:8" s="44" customFormat="1" ht="17.100000000000001" customHeight="1">
      <c r="A27" s="45"/>
      <c r="B27" s="66"/>
      <c r="C27" s="67" t="s">
        <v>54</v>
      </c>
      <c r="D27" s="68"/>
      <c r="E27" s="70"/>
      <c r="F27" s="47"/>
      <c r="G27" s="48" t="str">
        <f t="shared" si="0"/>
        <v xml:space="preserve"> </v>
      </c>
    </row>
    <row r="28" spans="1:8" s="44" customFormat="1" ht="17.100000000000001" customHeight="1">
      <c r="A28" s="45"/>
      <c r="B28" s="66"/>
      <c r="C28" s="67" t="s">
        <v>55</v>
      </c>
      <c r="D28" s="68"/>
      <c r="E28" s="70"/>
      <c r="F28" s="47"/>
      <c r="G28" s="48" t="str">
        <f t="shared" si="0"/>
        <v xml:space="preserve"> </v>
      </c>
    </row>
    <row r="29" spans="1:8" s="44" customFormat="1" ht="17.100000000000001" customHeight="1">
      <c r="A29" s="45"/>
      <c r="B29" s="66"/>
      <c r="C29" s="67" t="s">
        <v>56</v>
      </c>
      <c r="D29" s="68"/>
      <c r="E29" s="70"/>
      <c r="F29" s="47"/>
      <c r="G29" s="48" t="str">
        <f t="shared" si="0"/>
        <v xml:space="preserve"> </v>
      </c>
    </row>
    <row r="30" spans="1:8" s="44" customFormat="1" ht="17.100000000000001" customHeight="1">
      <c r="A30" s="45"/>
      <c r="B30" s="66"/>
      <c r="C30" s="67"/>
      <c r="D30" s="68"/>
      <c r="E30" s="70"/>
      <c r="F30" s="47"/>
      <c r="G30" s="48" t="str">
        <f t="shared" si="0"/>
        <v xml:space="preserve"> </v>
      </c>
    </row>
    <row r="31" spans="1:8" s="44" customFormat="1" ht="17.100000000000001" customHeight="1">
      <c r="A31" s="45"/>
      <c r="B31" s="66" t="s">
        <v>57</v>
      </c>
      <c r="C31" s="67" t="s">
        <v>58</v>
      </c>
      <c r="D31" s="68">
        <v>1</v>
      </c>
      <c r="E31" s="70">
        <v>592000</v>
      </c>
      <c r="F31" s="47">
        <f>E31</f>
        <v>592000</v>
      </c>
      <c r="G31" s="48">
        <f t="shared" si="0"/>
        <v>592000</v>
      </c>
    </row>
    <row r="32" spans="1:8" s="44" customFormat="1" ht="17.100000000000001" customHeight="1">
      <c r="A32" s="52"/>
      <c r="B32" s="66"/>
      <c r="C32" s="67"/>
      <c r="D32" s="68"/>
      <c r="E32" s="71"/>
      <c r="F32" s="47">
        <f>E32</f>
        <v>0</v>
      </c>
      <c r="G32" s="48" t="str">
        <f t="shared" si="0"/>
        <v xml:space="preserve"> </v>
      </c>
    </row>
    <row r="33" spans="1:9" s="44" customFormat="1" ht="17.100000000000001" customHeight="1">
      <c r="A33" s="52"/>
      <c r="B33" s="66" t="str">
        <f>[1]HDD!$A$41</f>
        <v>571230-B21</v>
      </c>
      <c r="C33" s="73" t="str">
        <f>[1]HDD!$C$41</f>
        <v>HP 250GB 7.2k HP Ety 3.5 SATA HDD</v>
      </c>
      <c r="D33" s="68">
        <v>4</v>
      </c>
      <c r="E33" s="70">
        <v>185000</v>
      </c>
      <c r="F33" s="47">
        <f>E33</f>
        <v>185000</v>
      </c>
      <c r="G33" s="48">
        <f t="shared" si="0"/>
        <v>740000</v>
      </c>
    </row>
    <row r="34" spans="1:9" s="44" customFormat="1" ht="17.100000000000001" customHeight="1">
      <c r="A34" s="45"/>
      <c r="B34" s="66"/>
      <c r="C34" s="67"/>
      <c r="D34" s="68"/>
      <c r="E34" s="70"/>
      <c r="F34" s="47"/>
      <c r="G34" s="48" t="str">
        <f t="shared" si="0"/>
        <v xml:space="preserve"> </v>
      </c>
    </row>
    <row r="35" spans="1:9" s="44" customFormat="1" ht="17.100000000000001" customHeight="1">
      <c r="A35" s="45"/>
      <c r="B35" s="66" t="s">
        <v>59</v>
      </c>
      <c r="C35" s="67" t="s">
        <v>60</v>
      </c>
      <c r="D35" s="68">
        <v>1</v>
      </c>
      <c r="E35" s="70">
        <v>480000</v>
      </c>
      <c r="F35" s="47">
        <f>D35*E35</f>
        <v>480000</v>
      </c>
      <c r="G35" s="48">
        <f t="shared" si="0"/>
        <v>480000</v>
      </c>
    </row>
    <row r="36" spans="1:9" s="44" customFormat="1" ht="17.100000000000001" customHeight="1">
      <c r="A36" s="45"/>
      <c r="B36" s="66"/>
      <c r="C36" s="72"/>
      <c r="D36" s="68"/>
      <c r="E36" s="69"/>
      <c r="F36" s="47">
        <f>D36*E36</f>
        <v>0</v>
      </c>
      <c r="G36" s="48" t="str">
        <f t="shared" si="0"/>
        <v xml:space="preserve"> </v>
      </c>
    </row>
    <row r="37" spans="1:9" s="44" customFormat="1" ht="17.100000000000001" customHeight="1">
      <c r="A37" s="45"/>
      <c r="B37" s="66" t="s">
        <v>61</v>
      </c>
      <c r="C37" s="72" t="s">
        <v>62</v>
      </c>
      <c r="D37" s="68">
        <v>1</v>
      </c>
      <c r="E37" s="69">
        <v>700000</v>
      </c>
      <c r="F37" s="47">
        <f>E37</f>
        <v>700000</v>
      </c>
      <c r="G37" s="48">
        <f t="shared" si="0"/>
        <v>700000</v>
      </c>
    </row>
    <row r="38" spans="1:9" s="44" customFormat="1" ht="17.100000000000001" customHeight="1">
      <c r="A38" s="45"/>
      <c r="B38" s="39"/>
      <c r="C38" s="51"/>
      <c r="D38" s="39"/>
      <c r="E38" s="47"/>
      <c r="F38" s="47"/>
      <c r="G38" s="48" t="str">
        <f t="shared" si="0"/>
        <v xml:space="preserve"> </v>
      </c>
    </row>
    <row r="39" spans="1:9" s="44" customFormat="1" ht="17.100000000000001" customHeight="1">
      <c r="A39" s="45"/>
      <c r="B39" s="39"/>
      <c r="C39" s="51"/>
      <c r="D39" s="39"/>
      <c r="E39" s="47"/>
      <c r="F39" s="47"/>
      <c r="G39" s="48" t="str">
        <f t="shared" si="0"/>
        <v xml:space="preserve"> </v>
      </c>
    </row>
    <row r="40" spans="1:9" s="44" customFormat="1" ht="17.100000000000001" customHeight="1">
      <c r="A40" s="45"/>
      <c r="B40" s="39"/>
      <c r="C40" s="53"/>
      <c r="D40" s="39"/>
      <c r="E40" s="46"/>
      <c r="F40" s="47"/>
      <c r="G40" s="48" t="str">
        <f t="shared" si="0"/>
        <v xml:space="preserve"> </v>
      </c>
      <c r="H40" s="49">
        <f>E40*30%</f>
        <v>0</v>
      </c>
    </row>
    <row r="41" spans="1:9" s="44" customFormat="1" ht="17.100000000000001" customHeight="1">
      <c r="A41" s="52"/>
      <c r="B41" s="39"/>
      <c r="C41" s="54"/>
      <c r="D41" s="39"/>
      <c r="E41" s="46"/>
      <c r="F41" s="47"/>
      <c r="G41" s="48" t="str">
        <f t="shared" si="0"/>
        <v xml:space="preserve"> </v>
      </c>
      <c r="H41" s="49">
        <f>E41*30%</f>
        <v>0</v>
      </c>
    </row>
    <row r="42" spans="1:9" s="44" customFormat="1" ht="17.100000000000001" customHeight="1">
      <c r="A42" s="52"/>
      <c r="B42" s="39"/>
      <c r="C42" s="55"/>
      <c r="D42" s="39"/>
      <c r="E42" s="47"/>
      <c r="F42" s="47"/>
      <c r="G42" s="48" t="str">
        <f t="shared" si="0"/>
        <v xml:space="preserve"> </v>
      </c>
      <c r="H42" s="56"/>
      <c r="I42" s="57"/>
    </row>
    <row r="43" spans="1:9" s="44" customFormat="1" ht="17.100000000000001" customHeight="1">
      <c r="A43" s="52"/>
      <c r="B43" s="58"/>
      <c r="C43" s="55"/>
      <c r="D43" s="39"/>
      <c r="E43" s="47"/>
      <c r="F43" s="47"/>
      <c r="G43" s="48">
        <f>D43*F43</f>
        <v>0</v>
      </c>
      <c r="H43" s="56"/>
      <c r="I43" s="57"/>
    </row>
    <row r="44" spans="1:9" s="44" customFormat="1" ht="17.100000000000001" customHeight="1">
      <c r="A44" s="52"/>
      <c r="B44" s="58"/>
      <c r="C44" s="55"/>
      <c r="D44" s="39"/>
      <c r="E44" s="47"/>
      <c r="F44" s="47"/>
      <c r="G44" s="48">
        <f>D44*F44</f>
        <v>0</v>
      </c>
      <c r="H44" s="56"/>
      <c r="I44" s="57"/>
    </row>
    <row r="45" spans="1:9" s="44" customFormat="1" ht="17.100000000000001" customHeight="1">
      <c r="A45" s="52"/>
      <c r="B45" s="58"/>
      <c r="C45" s="55"/>
      <c r="D45" s="39"/>
      <c r="E45" s="47"/>
      <c r="F45" s="47"/>
      <c r="G45" s="48">
        <f>D45*F45</f>
        <v>0</v>
      </c>
      <c r="H45" s="56"/>
      <c r="I45" s="57"/>
    </row>
    <row r="46" spans="1:9" s="44" customFormat="1" ht="17.100000000000001" customHeight="1">
      <c r="A46" s="52"/>
      <c r="B46" s="58"/>
      <c r="C46" s="55"/>
      <c r="D46" s="39"/>
      <c r="E46" s="47"/>
      <c r="F46" s="47"/>
      <c r="G46" s="48">
        <f>D46*F46</f>
        <v>0</v>
      </c>
      <c r="H46" s="56"/>
      <c r="I46" s="57"/>
    </row>
    <row r="47" spans="1:9" s="44" customFormat="1" ht="17.100000000000001" customHeight="1" thickBot="1">
      <c r="A47" s="52"/>
      <c r="B47" s="59"/>
      <c r="C47" s="60"/>
      <c r="D47" s="61"/>
      <c r="E47" s="47" t="str">
        <f>IF(ISERROR(VLOOKUP($B47,[2]pdb!$A$1:$F$2899,3,FALSE))," ",VLOOKUP($B47,[2]pdb!$A$1:$F$2899,3,FALSE))</f>
        <v xml:space="preserve"> </v>
      </c>
      <c r="F47" s="62"/>
      <c r="G47" s="48"/>
    </row>
    <row r="48" spans="1:9" ht="17.100000000000001" customHeight="1">
      <c r="A48" s="85"/>
      <c r="B48" s="85"/>
      <c r="C48" s="85"/>
      <c r="D48" s="85"/>
      <c r="E48" s="85"/>
      <c r="F48" s="85"/>
      <c r="G48" s="85"/>
    </row>
    <row r="49" spans="1:7" ht="17.100000000000001" customHeight="1">
      <c r="A49" s="44"/>
      <c r="B49" s="63"/>
      <c r="C49" s="63"/>
      <c r="D49" s="79" t="s">
        <v>38</v>
      </c>
      <c r="E49" s="79"/>
      <c r="F49" s="80">
        <f>SUM(G16:G47)</f>
        <v>4868000</v>
      </c>
      <c r="G49" s="80"/>
    </row>
    <row r="50" spans="1:7" ht="17.100000000000001" customHeight="1">
      <c r="A50" s="44"/>
      <c r="B50" s="76"/>
      <c r="C50" s="76"/>
      <c r="D50" s="77" t="s">
        <v>39</v>
      </c>
      <c r="E50" s="77"/>
      <c r="F50" s="81">
        <f>F49/10</f>
        <v>486800</v>
      </c>
      <c r="G50" s="81"/>
    </row>
    <row r="51" spans="1:7" ht="17.100000000000001" customHeight="1">
      <c r="A51" s="44"/>
      <c r="B51" s="76"/>
      <c r="C51" s="76"/>
      <c r="D51" s="77" t="s">
        <v>40</v>
      </c>
      <c r="E51" s="77"/>
      <c r="F51" s="78">
        <f>F49+F50</f>
        <v>5354800</v>
      </c>
      <c r="G51" s="78"/>
    </row>
    <row r="52" spans="1:7" s="64" customFormat="1" ht="16.5" customHeight="1">
      <c r="B52" s="65"/>
      <c r="C52" s="65"/>
    </row>
    <row r="55" spans="1:7">
      <c r="G55" s="74"/>
    </row>
  </sheetData>
  <mergeCells count="12">
    <mergeCell ref="A2:G2"/>
    <mergeCell ref="A4:C4"/>
    <mergeCell ref="A8:B8"/>
    <mergeCell ref="A48:G48"/>
    <mergeCell ref="B51:C51"/>
    <mergeCell ref="D51:E51"/>
    <mergeCell ref="F51:G51"/>
    <mergeCell ref="D49:E49"/>
    <mergeCell ref="F49:G49"/>
    <mergeCell ref="B50:C50"/>
    <mergeCell ref="D50:E50"/>
    <mergeCell ref="F50:G50"/>
  </mergeCells>
  <phoneticPr fontId="3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6"/>
  <sheetViews>
    <sheetView showGridLines="0" tabSelected="1" view="pageBreakPreview" topLeftCell="A28" zoomScaleSheetLayoutView="100" workbookViewId="0">
      <selection activeCell="N44" sqref="N44"/>
    </sheetView>
  </sheetViews>
  <sheetFormatPr defaultRowHeight="13.5"/>
  <cols>
    <col min="1" max="1" width="7.75" style="26" customWidth="1"/>
    <col min="2" max="2" width="11.25" style="26" customWidth="1"/>
    <col min="3" max="3" width="41" style="26" customWidth="1"/>
    <col min="4" max="4" width="5.25" style="26" customWidth="1"/>
    <col min="5" max="5" width="13" style="26" customWidth="1"/>
    <col min="6" max="6" width="14.75" style="26" customWidth="1"/>
    <col min="7" max="7" width="15" style="26" customWidth="1"/>
    <col min="8" max="8" width="13.75" style="32" bestFit="1" customWidth="1"/>
    <col min="9" max="9" width="9" style="32"/>
    <col min="10" max="16384" width="9" style="26"/>
  </cols>
  <sheetData>
    <row r="1" spans="1:7" s="1" customFormat="1"/>
    <row r="2" spans="1:7" s="2" customFormat="1" ht="27.2" customHeight="1">
      <c r="A2" s="82" t="s">
        <v>0</v>
      </c>
      <c r="B2" s="82"/>
      <c r="C2" s="82"/>
      <c r="D2" s="82"/>
      <c r="E2" s="82"/>
      <c r="F2" s="82"/>
      <c r="G2" s="82"/>
    </row>
    <row r="3" spans="1:7" s="2" customFormat="1" ht="19.5" customHeight="1">
      <c r="A3" s="3"/>
      <c r="B3" s="3"/>
      <c r="C3" s="3"/>
      <c r="D3" s="3"/>
      <c r="E3" s="3"/>
      <c r="F3" s="3"/>
      <c r="G3" s="3"/>
    </row>
    <row r="4" spans="1:7" s="1" customFormat="1" ht="19.5" customHeight="1" thickBot="1">
      <c r="A4" s="83" t="s">
        <v>69</v>
      </c>
      <c r="B4" s="83"/>
      <c r="C4" s="83"/>
      <c r="D4" s="4"/>
      <c r="F4" s="4"/>
      <c r="G4" s="4"/>
    </row>
    <row r="5" spans="1:7" s="1" customFormat="1" ht="19.5" customHeight="1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>
      <c r="A6" s="7"/>
      <c r="B6" s="9"/>
      <c r="C6" s="4"/>
      <c r="D6" s="7"/>
      <c r="E6" s="10"/>
      <c r="F6" s="10"/>
      <c r="G6" s="11"/>
    </row>
    <row r="7" spans="1:7" s="1" customFormat="1" ht="18" customHeight="1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>
      <c r="A8" s="84" t="s">
        <v>3</v>
      </c>
      <c r="B8" s="84"/>
      <c r="C8" s="15">
        <f>F51</f>
        <v>11198000</v>
      </c>
      <c r="D8" s="7"/>
      <c r="E8" s="16"/>
      <c r="F8" s="16"/>
      <c r="G8" s="11"/>
    </row>
    <row r="9" spans="1:7" s="1" customFormat="1" ht="17.25" customHeight="1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>
      <c r="A10" s="19" t="s">
        <v>5</v>
      </c>
      <c r="B10" s="20"/>
      <c r="C10" s="20"/>
      <c r="D10" s="7"/>
      <c r="E10" s="10"/>
      <c r="F10" s="10"/>
      <c r="G10" s="11"/>
    </row>
    <row r="11" spans="1:7" s="1" customFormat="1" ht="16.5" customHeight="1">
      <c r="A11" s="17" t="s">
        <v>6</v>
      </c>
      <c r="B11" s="18"/>
      <c r="C11" s="18"/>
      <c r="D11" s="7"/>
      <c r="E11" s="10"/>
      <c r="F11" s="10"/>
      <c r="G11" s="11"/>
    </row>
    <row r="12" spans="1:7" s="1" customFormat="1" ht="14.25" customHeight="1">
      <c r="A12" s="21" t="s">
        <v>7</v>
      </c>
      <c r="B12" s="18"/>
      <c r="C12" s="18"/>
      <c r="D12" s="7"/>
      <c r="E12" s="10"/>
      <c r="F12" s="4"/>
      <c r="G12" s="11"/>
    </row>
    <row r="13" spans="1:7" s="1" customFormat="1" ht="14.25" customHeight="1">
      <c r="A13" s="22" t="s">
        <v>8</v>
      </c>
      <c r="B13" s="23"/>
      <c r="C13" s="24">
        <v>40905</v>
      </c>
      <c r="D13" s="7"/>
      <c r="E13" s="25"/>
      <c r="F13" s="4"/>
      <c r="G13" s="11"/>
    </row>
    <row r="14" spans="1:7" ht="9.1999999999999993" customHeight="1" thickBot="1">
      <c r="B14" s="27"/>
      <c r="C14" s="28"/>
      <c r="D14" s="29"/>
      <c r="E14" s="30"/>
      <c r="F14" s="29"/>
      <c r="G14" s="31"/>
    </row>
    <row r="15" spans="1:7" ht="27.95" customHeight="1" thickBot="1">
      <c r="A15" s="33" t="s">
        <v>9</v>
      </c>
      <c r="B15" s="34" t="s">
        <v>10</v>
      </c>
      <c r="C15" s="35" t="s">
        <v>11</v>
      </c>
      <c r="D15" s="36" t="s">
        <v>12</v>
      </c>
      <c r="E15" s="35" t="s">
        <v>13</v>
      </c>
      <c r="F15" s="35" t="s">
        <v>14</v>
      </c>
      <c r="G15" s="37" t="s">
        <v>15</v>
      </c>
    </row>
    <row r="16" spans="1:7" s="44" customFormat="1" ht="17.100000000000001" customHeight="1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8" s="44" customFormat="1" ht="17.100000000000001" customHeight="1">
      <c r="A17" s="45" t="s">
        <v>16</v>
      </c>
      <c r="B17" s="39" t="s">
        <v>17</v>
      </c>
      <c r="C17" s="46" t="s">
        <v>41</v>
      </c>
      <c r="D17" s="39">
        <v>1</v>
      </c>
      <c r="E17" s="46">
        <v>9333000</v>
      </c>
      <c r="F17" s="47">
        <v>5000000</v>
      </c>
      <c r="G17" s="48">
        <f>IF((D17*F17)&gt;0,(D17*F17)," ")</f>
        <v>5000000</v>
      </c>
      <c r="H17" s="49">
        <f>E17*27%</f>
        <v>2519910</v>
      </c>
    </row>
    <row r="18" spans="1:8" s="44" customFormat="1" ht="17.100000000000001" customHeight="1">
      <c r="A18" s="45"/>
      <c r="B18" s="39"/>
      <c r="C18" s="50" t="s">
        <v>18</v>
      </c>
      <c r="D18" s="39"/>
      <c r="E18" s="47"/>
      <c r="F18" s="47" t="s">
        <v>68</v>
      </c>
      <c r="G18" s="48"/>
    </row>
    <row r="19" spans="1:8" s="44" customFormat="1" ht="17.100000000000001" customHeight="1">
      <c r="A19" s="45"/>
      <c r="B19" s="39"/>
      <c r="C19" s="51" t="s">
        <v>42</v>
      </c>
      <c r="D19" s="39"/>
      <c r="E19" s="47"/>
      <c r="F19" s="47"/>
      <c r="G19" s="48" t="str">
        <f>IF((D19*F19)&gt;0,(D19*F19)," ")</f>
        <v xml:space="preserve"> </v>
      </c>
    </row>
    <row r="20" spans="1:8" s="44" customFormat="1" ht="17.100000000000001" customHeight="1">
      <c r="A20" s="45"/>
      <c r="B20" s="39"/>
      <c r="C20" s="50" t="s">
        <v>19</v>
      </c>
      <c r="D20" s="39"/>
      <c r="E20" s="47"/>
      <c r="F20" s="47"/>
      <c r="G20" s="48"/>
    </row>
    <row r="21" spans="1:8" s="44" customFormat="1" ht="17.100000000000001" customHeight="1">
      <c r="A21" s="45"/>
      <c r="B21" s="39"/>
      <c r="C21" s="51" t="s">
        <v>64</v>
      </c>
      <c r="D21" s="39"/>
      <c r="E21" s="47"/>
      <c r="F21" s="47"/>
      <c r="G21" s="48" t="str">
        <f t="shared" ref="G21:G42" si="0">IF((D21*F21)&gt;0,(D21*F21)," ")</f>
        <v xml:space="preserve"> </v>
      </c>
    </row>
    <row r="22" spans="1:8" s="44" customFormat="1" ht="17.100000000000001" customHeight="1">
      <c r="A22" s="45"/>
      <c r="B22" s="39"/>
      <c r="C22" s="50" t="s">
        <v>20</v>
      </c>
      <c r="D22" s="39"/>
      <c r="E22" s="47"/>
      <c r="F22" s="47"/>
      <c r="G22" s="48" t="str">
        <f t="shared" si="0"/>
        <v xml:space="preserve"> </v>
      </c>
    </row>
    <row r="23" spans="1:8" s="44" customFormat="1" ht="17.100000000000001" customHeight="1">
      <c r="A23" s="45"/>
      <c r="B23" s="39"/>
      <c r="C23" s="51" t="s">
        <v>21</v>
      </c>
      <c r="D23" s="39"/>
      <c r="E23" s="47"/>
      <c r="F23" s="47"/>
      <c r="G23" s="48" t="str">
        <f t="shared" si="0"/>
        <v xml:space="preserve"> </v>
      </c>
    </row>
    <row r="24" spans="1:8" s="44" customFormat="1" ht="17.100000000000001" customHeight="1">
      <c r="A24" s="45"/>
      <c r="B24" s="39"/>
      <c r="C24" s="50" t="s">
        <v>22</v>
      </c>
      <c r="D24" s="39"/>
      <c r="E24" s="47"/>
      <c r="F24" s="47"/>
      <c r="G24" s="48" t="str">
        <f t="shared" si="0"/>
        <v xml:space="preserve"> </v>
      </c>
    </row>
    <row r="25" spans="1:8" s="44" customFormat="1" ht="17.100000000000001" customHeight="1">
      <c r="A25" s="45"/>
      <c r="B25" s="39"/>
      <c r="C25" s="51" t="s">
        <v>23</v>
      </c>
      <c r="D25" s="39"/>
      <c r="E25" s="47"/>
      <c r="F25" s="47"/>
      <c r="G25" s="48" t="str">
        <f t="shared" si="0"/>
        <v xml:space="preserve"> </v>
      </c>
    </row>
    <row r="26" spans="1:8" s="44" customFormat="1" ht="17.100000000000001" customHeight="1">
      <c r="A26" s="45"/>
      <c r="B26" s="39"/>
      <c r="C26" s="50" t="s">
        <v>24</v>
      </c>
      <c r="D26" s="39"/>
      <c r="E26" s="47"/>
      <c r="F26" s="47"/>
      <c r="G26" s="48" t="str">
        <f t="shared" si="0"/>
        <v xml:space="preserve"> </v>
      </c>
    </row>
    <row r="27" spans="1:8" s="44" customFormat="1" ht="17.100000000000001" customHeight="1">
      <c r="A27" s="45"/>
      <c r="B27" s="39"/>
      <c r="C27" s="51" t="s">
        <v>25</v>
      </c>
      <c r="D27" s="39"/>
      <c r="E27" s="47"/>
      <c r="F27" s="47"/>
      <c r="G27" s="48" t="str">
        <f t="shared" si="0"/>
        <v xml:space="preserve"> </v>
      </c>
    </row>
    <row r="28" spans="1:8" s="44" customFormat="1" ht="17.100000000000001" customHeight="1">
      <c r="A28" s="45"/>
      <c r="B28" s="39"/>
      <c r="C28" s="50" t="s">
        <v>26</v>
      </c>
      <c r="D28" s="39"/>
      <c r="E28" s="47"/>
      <c r="F28" s="47"/>
      <c r="G28" s="48" t="str">
        <f t="shared" si="0"/>
        <v xml:space="preserve"> </v>
      </c>
    </row>
    <row r="29" spans="1:8" s="44" customFormat="1" ht="17.100000000000001" customHeight="1">
      <c r="A29" s="45"/>
      <c r="B29" s="39"/>
      <c r="C29" s="51" t="s">
        <v>27</v>
      </c>
      <c r="D29" s="39"/>
      <c r="E29" s="47"/>
      <c r="F29" s="47"/>
      <c r="G29" s="48" t="str">
        <f t="shared" si="0"/>
        <v xml:space="preserve"> </v>
      </c>
    </row>
    <row r="30" spans="1:8" s="44" customFormat="1" ht="17.100000000000001" customHeight="1">
      <c r="A30" s="45"/>
      <c r="B30" s="39"/>
      <c r="C30" s="50" t="s">
        <v>28</v>
      </c>
      <c r="D30" s="39"/>
      <c r="E30" s="47"/>
      <c r="F30" s="47"/>
      <c r="G30" s="48" t="str">
        <f t="shared" si="0"/>
        <v xml:space="preserve"> </v>
      </c>
    </row>
    <row r="31" spans="1:8" s="44" customFormat="1" ht="17.100000000000001" customHeight="1">
      <c r="A31" s="45"/>
      <c r="B31" s="39"/>
      <c r="C31" s="51" t="s">
        <v>29</v>
      </c>
      <c r="D31" s="39"/>
      <c r="E31" s="47"/>
      <c r="F31" s="47"/>
      <c r="G31" s="48" t="str">
        <f t="shared" si="0"/>
        <v xml:space="preserve"> </v>
      </c>
    </row>
    <row r="32" spans="1:8" s="44" customFormat="1" ht="17.100000000000001" customHeight="1">
      <c r="A32" s="52"/>
      <c r="B32" s="39"/>
      <c r="C32" s="51" t="s">
        <v>30</v>
      </c>
      <c r="D32" s="39"/>
      <c r="E32" s="47"/>
      <c r="F32" s="47"/>
      <c r="G32" s="48" t="str">
        <f t="shared" si="0"/>
        <v xml:space="preserve"> </v>
      </c>
    </row>
    <row r="33" spans="1:9" s="44" customFormat="1" ht="17.100000000000001" customHeight="1">
      <c r="A33" s="52"/>
      <c r="B33" s="39"/>
      <c r="C33" s="50" t="s">
        <v>31</v>
      </c>
      <c r="D33" s="39"/>
      <c r="E33" s="47"/>
      <c r="F33" s="47"/>
      <c r="G33" s="48" t="str">
        <f t="shared" si="0"/>
        <v xml:space="preserve"> </v>
      </c>
    </row>
    <row r="34" spans="1:9" s="44" customFormat="1" ht="17.100000000000001" customHeight="1">
      <c r="A34" s="45"/>
      <c r="B34" s="39"/>
      <c r="C34" s="51" t="s">
        <v>65</v>
      </c>
      <c r="D34" s="39"/>
      <c r="E34" s="47"/>
      <c r="F34" s="47"/>
      <c r="G34" s="48" t="str">
        <f t="shared" si="0"/>
        <v xml:space="preserve"> </v>
      </c>
    </row>
    <row r="35" spans="1:9" s="44" customFormat="1" ht="17.100000000000001" customHeight="1">
      <c r="A35" s="45"/>
      <c r="B35" s="39"/>
      <c r="C35" s="50" t="s">
        <v>32</v>
      </c>
      <c r="D35" s="39"/>
      <c r="E35" s="47"/>
      <c r="F35" s="47"/>
      <c r="G35" s="48" t="str">
        <f t="shared" si="0"/>
        <v xml:space="preserve"> </v>
      </c>
    </row>
    <row r="36" spans="1:9" s="44" customFormat="1" ht="17.100000000000001" customHeight="1">
      <c r="A36" s="45"/>
      <c r="B36" s="39"/>
      <c r="C36" s="51" t="s">
        <v>33</v>
      </c>
      <c r="D36" s="39"/>
      <c r="E36" s="47"/>
      <c r="F36" s="47"/>
      <c r="G36" s="48" t="str">
        <f t="shared" si="0"/>
        <v xml:space="preserve"> </v>
      </c>
    </row>
    <row r="37" spans="1:9" s="44" customFormat="1" ht="17.100000000000001" customHeight="1">
      <c r="A37" s="45"/>
      <c r="B37" s="39"/>
      <c r="C37" s="50" t="s">
        <v>34</v>
      </c>
      <c r="D37" s="39"/>
      <c r="E37" s="47"/>
      <c r="F37" s="47"/>
      <c r="G37" s="48" t="str">
        <f t="shared" si="0"/>
        <v xml:space="preserve"> </v>
      </c>
    </row>
    <row r="38" spans="1:9" s="44" customFormat="1" ht="17.100000000000001" customHeight="1">
      <c r="A38" s="45"/>
      <c r="B38" s="39"/>
      <c r="C38" s="51" t="s">
        <v>35</v>
      </c>
      <c r="D38" s="39"/>
      <c r="E38" s="47"/>
      <c r="F38" s="47"/>
      <c r="G38" s="48" t="str">
        <f t="shared" si="0"/>
        <v xml:space="preserve"> </v>
      </c>
    </row>
    <row r="39" spans="1:9" s="44" customFormat="1" ht="17.100000000000001" customHeight="1">
      <c r="A39" s="45"/>
      <c r="B39" s="39"/>
      <c r="C39" s="51" t="s">
        <v>36</v>
      </c>
      <c r="D39" s="39"/>
      <c r="E39" s="47"/>
      <c r="F39" s="47"/>
      <c r="G39" s="48" t="str">
        <f t="shared" si="0"/>
        <v xml:space="preserve"> </v>
      </c>
    </row>
    <row r="40" spans="1:9" s="44" customFormat="1" ht="17.100000000000001" customHeight="1">
      <c r="A40" s="45"/>
      <c r="B40" s="39" t="str">
        <f>[3]Memory!A27</f>
        <v>397411-B21</v>
      </c>
      <c r="C40" s="53" t="str">
        <f>[3]Memory!B28</f>
        <v>HP 4GB FBD PC2-5300 2x2GB Kit</v>
      </c>
      <c r="D40" s="39">
        <v>2</v>
      </c>
      <c r="E40" s="46">
        <v>528000</v>
      </c>
      <c r="F40" s="47">
        <f>E40</f>
        <v>528000</v>
      </c>
      <c r="G40" s="48">
        <f t="shared" si="0"/>
        <v>1056000</v>
      </c>
      <c r="H40" s="49">
        <f>E40*30%</f>
        <v>158400</v>
      </c>
    </row>
    <row r="41" spans="1:9" s="44" customFormat="1" ht="17.100000000000001" customHeight="1">
      <c r="A41" s="52"/>
      <c r="B41" s="39" t="str">
        <f>[1]HDD!$A$61</f>
        <v>507125-B21</v>
      </c>
      <c r="C41" s="54" t="str">
        <f>[1]HDD!$C$61</f>
        <v>HP 146GB 10K 6G 2.5 SAS DP HDD</v>
      </c>
      <c r="D41" s="39">
        <v>4</v>
      </c>
      <c r="E41" s="46">
        <v>406000</v>
      </c>
      <c r="F41" s="47">
        <f>E41</f>
        <v>406000</v>
      </c>
      <c r="G41" s="48">
        <f t="shared" si="0"/>
        <v>1624000</v>
      </c>
      <c r="H41" s="49">
        <f>E41*30%</f>
        <v>121800</v>
      </c>
    </row>
    <row r="42" spans="1:9" s="44" customFormat="1" ht="17.100000000000001" customHeight="1">
      <c r="A42" s="52"/>
      <c r="B42" s="39" t="s">
        <v>37</v>
      </c>
      <c r="C42" s="55" t="s">
        <v>63</v>
      </c>
      <c r="D42" s="39">
        <v>1</v>
      </c>
      <c r="E42" s="47">
        <v>2500000</v>
      </c>
      <c r="F42" s="47">
        <f>E42</f>
        <v>2500000</v>
      </c>
      <c r="G42" s="48">
        <f t="shared" si="0"/>
        <v>2500000</v>
      </c>
      <c r="H42" s="56"/>
      <c r="I42" s="57"/>
    </row>
    <row r="43" spans="1:9" s="44" customFormat="1" ht="17.100000000000001" customHeight="1">
      <c r="A43" s="52"/>
      <c r="B43" s="58"/>
      <c r="C43" s="55"/>
      <c r="D43" s="39"/>
      <c r="E43" s="47"/>
      <c r="F43" s="47"/>
      <c r="G43" s="48">
        <f>D43*F43</f>
        <v>0</v>
      </c>
      <c r="H43" s="56"/>
      <c r="I43" s="57"/>
    </row>
    <row r="44" spans="1:9" s="44" customFormat="1" ht="17.100000000000001" customHeight="1">
      <c r="A44" s="52"/>
      <c r="B44" s="58"/>
      <c r="C44" s="55"/>
      <c r="D44" s="39"/>
      <c r="E44" s="47"/>
      <c r="F44" s="47"/>
      <c r="G44" s="48">
        <f>D44*F44</f>
        <v>0</v>
      </c>
      <c r="H44" s="56"/>
      <c r="I44" s="57"/>
    </row>
    <row r="45" spans="1:9" s="44" customFormat="1" ht="17.100000000000001" customHeight="1">
      <c r="A45" s="52"/>
      <c r="B45" s="58"/>
      <c r="C45" s="55"/>
      <c r="D45" s="39"/>
      <c r="E45" s="47"/>
      <c r="F45" s="47"/>
      <c r="G45" s="48">
        <f>D45*F45</f>
        <v>0</v>
      </c>
      <c r="H45" s="56"/>
      <c r="I45" s="57"/>
    </row>
    <row r="46" spans="1:9" s="44" customFormat="1" ht="17.100000000000001" customHeight="1">
      <c r="A46" s="52"/>
      <c r="B46" s="58"/>
      <c r="C46" s="55"/>
      <c r="D46" s="39"/>
      <c r="E46" s="47"/>
      <c r="F46" s="47"/>
      <c r="G46" s="48">
        <f>D46*F46</f>
        <v>0</v>
      </c>
      <c r="H46" s="56"/>
      <c r="I46" s="57"/>
    </row>
    <row r="47" spans="1:9" s="44" customFormat="1" ht="17.100000000000001" customHeight="1" thickBot="1">
      <c r="A47" s="52"/>
      <c r="B47" s="59"/>
      <c r="C47" s="60"/>
      <c r="D47" s="61"/>
      <c r="E47" s="47" t="str">
        <f>IF(ISERROR(VLOOKUP($B47,[2]pdb!$A$1:$F$2899,3,FALSE))," ",VLOOKUP($B47,[2]pdb!$A$1:$F$2899,3,FALSE))</f>
        <v xml:space="preserve"> </v>
      </c>
      <c r="F47" s="62"/>
      <c r="G47" s="48"/>
    </row>
    <row r="48" spans="1:9" ht="17.100000000000001" customHeight="1">
      <c r="A48" s="85"/>
      <c r="B48" s="85"/>
      <c r="C48" s="85"/>
      <c r="D48" s="85"/>
      <c r="E48" s="85"/>
      <c r="F48" s="85"/>
      <c r="G48" s="85"/>
    </row>
    <row r="49" spans="1:8" ht="17.100000000000001" customHeight="1">
      <c r="A49" s="44"/>
      <c r="B49" s="63"/>
      <c r="C49" s="63"/>
      <c r="D49" s="79" t="s">
        <v>38</v>
      </c>
      <c r="E49" s="79"/>
      <c r="F49" s="80">
        <f>SUM(G16:G47)</f>
        <v>10180000</v>
      </c>
      <c r="G49" s="80"/>
    </row>
    <row r="50" spans="1:8" ht="17.100000000000001" customHeight="1">
      <c r="A50" s="44"/>
      <c r="B50" s="76"/>
      <c r="C50" s="76"/>
      <c r="D50" s="77" t="s">
        <v>39</v>
      </c>
      <c r="E50" s="77"/>
      <c r="F50" s="81">
        <f>F49/10</f>
        <v>1018000</v>
      </c>
      <c r="G50" s="81"/>
    </row>
    <row r="51" spans="1:8" ht="17.100000000000001" customHeight="1">
      <c r="A51" s="44"/>
      <c r="B51" s="76"/>
      <c r="C51" s="76"/>
      <c r="D51" s="77" t="s">
        <v>40</v>
      </c>
      <c r="E51" s="77"/>
      <c r="F51" s="78">
        <f>F49+F50</f>
        <v>11198000</v>
      </c>
      <c r="G51" s="78"/>
    </row>
    <row r="52" spans="1:8" s="64" customFormat="1" ht="16.5" customHeight="1">
      <c r="B52" s="65"/>
      <c r="C52" s="65"/>
    </row>
    <row r="54" spans="1:8">
      <c r="H54" s="75"/>
    </row>
    <row r="56" spans="1:8">
      <c r="G56" s="74">
        <f>F51/36</f>
        <v>311055.55555555556</v>
      </c>
    </row>
  </sheetData>
  <mergeCells count="12">
    <mergeCell ref="A2:G2"/>
    <mergeCell ref="A4:C4"/>
    <mergeCell ref="A8:B8"/>
    <mergeCell ref="A48:G48"/>
    <mergeCell ref="B51:C51"/>
    <mergeCell ref="D51:E51"/>
    <mergeCell ref="F51:G51"/>
    <mergeCell ref="D49:E49"/>
    <mergeCell ref="F49:G49"/>
    <mergeCell ref="B50:C50"/>
    <mergeCell ref="D50:E50"/>
    <mergeCell ref="F50:G50"/>
  </mergeCells>
  <phoneticPr fontId="3" type="noConversion"/>
  <printOptions horizontalCentered="1"/>
  <pageMargins left="0.17" right="0.16" top="0.35" bottom="0.17" header="0.22" footer="0.3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ml350리스</vt:lpstr>
      <vt:lpstr>ml370리스</vt:lpstr>
      <vt:lpstr>ml350</vt:lpstr>
      <vt:lpstr>ml370</vt:lpstr>
      <vt:lpstr>ml350!Print_Area</vt:lpstr>
      <vt:lpstr>ml350리스!Print_Area</vt:lpstr>
      <vt:lpstr>ml370!Print_Area</vt:lpstr>
      <vt:lpstr>ml370리스!Print_Area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owner</cp:lastModifiedBy>
  <cp:lastPrinted>2011-12-28T09:01:32Z</cp:lastPrinted>
  <dcterms:created xsi:type="dcterms:W3CDTF">2011-12-28T08:35:13Z</dcterms:created>
  <dcterms:modified xsi:type="dcterms:W3CDTF">2011-12-28T09:01:49Z</dcterms:modified>
</cp:coreProperties>
</file>