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90" windowWidth="18075" windowHeight="7320"/>
  </bookViews>
  <sheets>
    <sheet name="서버" sheetId="1" r:id="rId1"/>
  </sheets>
  <externalReferences>
    <externalReference r:id="rId2"/>
    <externalReference r:id="rId3"/>
  </externalReferences>
  <definedNames>
    <definedName name="_xlnm.Print_Area" localSheetId="0">서버!$A$1:$G$53</definedName>
    <definedName name="Z_EBA405AB_8338_11D5_930F_00010296CC45_.wvu.PrintArea" localSheetId="0" hidden="1">서버!$B$1:$G$53</definedName>
  </definedNames>
  <calcPr calcId="125725"/>
</workbook>
</file>

<file path=xl/calcChain.xml><?xml version="1.0" encoding="utf-8"?>
<calcChain xmlns="http://schemas.openxmlformats.org/spreadsheetml/2006/main">
  <c r="G48" i="1"/>
  <c r="E48"/>
  <c r="C48"/>
  <c r="H46"/>
  <c r="C46"/>
  <c r="B46"/>
  <c r="H45"/>
  <c r="C45"/>
  <c r="B45"/>
  <c r="H44"/>
  <c r="C44"/>
  <c r="B44"/>
  <c r="H18"/>
  <c r="B18"/>
  <c r="G16"/>
  <c r="F50" l="1"/>
  <c r="F52" l="1"/>
  <c r="C8" s="1"/>
  <c r="F51"/>
</calcChain>
</file>

<file path=xl/sharedStrings.xml><?xml version="1.0" encoding="utf-8"?>
<sst xmlns="http://schemas.openxmlformats.org/spreadsheetml/2006/main" count="49" uniqueCount="49">
  <si>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</si>
  <si>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</si>
  <si>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</si>
  <si>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</si>
  <si>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</si>
  <si>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견적 유효 기간 : 견적일로부터 10일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</si>
  <si>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</si>
  <si>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</si>
  <si>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</si>
  <si>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</si>
  <si>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</si>
  <si>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</si>
  <si>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</si>
  <si>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</si>
  <si>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</si>
  <si>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</si>
  <si>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Processor(s)</t>
  </si>
  <si>
    <t>Quad-Core Intel Xeon 2.66GHz-2X6MB/1333 FSB</t>
    <phoneticPr fontId="5" type="noConversion"/>
  </si>
  <si>
    <t>Memory</t>
  </si>
  <si>
    <t>2GB PC2-5300 Fully Buffered DIMMs (DDR2-667)</t>
    <phoneticPr fontId="5" type="noConversion"/>
  </si>
  <si>
    <t>Network Controller</t>
  </si>
  <si>
    <t>Two Embedded NC373i Multifunction Gigabit Server Adapters</t>
    <phoneticPr fontId="5" type="noConversion"/>
  </si>
  <si>
    <t>Storage Controller</t>
  </si>
  <si>
    <t>HP Smart Array E200/64MB Controller</t>
    <phoneticPr fontId="5" type="noConversion"/>
  </si>
  <si>
    <t>Hard Drives</t>
  </si>
  <si>
    <t>No drives included; (8) drive bays active</t>
    <phoneticPr fontId="5" type="noConversion"/>
  </si>
  <si>
    <t>Internal Storage</t>
  </si>
  <si>
    <t>16x SAS drive</t>
    <phoneticPr fontId="5" type="noConversion"/>
  </si>
  <si>
    <t>Optical Drive</t>
  </si>
  <si>
    <t>DVD-ROM, DVD/CD-RW, or Floppy</t>
    <phoneticPr fontId="5" type="noConversion"/>
  </si>
  <si>
    <t>PCI Expansion Slots</t>
    <phoneticPr fontId="5" type="noConversion"/>
  </si>
  <si>
    <t>PCI-X 64bit 133MHz x 2</t>
    <phoneticPr fontId="5" type="noConversion"/>
  </si>
  <si>
    <t>Pci Express 4x x 6</t>
    <phoneticPr fontId="5" type="noConversion"/>
  </si>
  <si>
    <t>Power Supply</t>
  </si>
  <si>
    <t>800/1000W Power Supply (Red</t>
    <phoneticPr fontId="5" type="noConversion"/>
  </si>
  <si>
    <t>Fans</t>
  </si>
  <si>
    <t>9 total, N+1 redundancy standard</t>
  </si>
  <si>
    <t>Form Factor</t>
  </si>
  <si>
    <t>Rack (1U), (1.75 in/4.45 cm); 27.75 inch depth (70.5cm)</t>
  </si>
  <si>
    <t>Tower</t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</si>
  <si>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</si>
  <si>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</si>
  <si>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</si>
  <si>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 xml:space="preserve">Xeon 3.0GHz-2X6MB/1333MHz Processor option kit </t>
    <phoneticPr fontId="3" type="noConversion"/>
  </si>
  <si>
    <t>Windows 2008 Std</t>
    <phoneticPr fontId="5" type="noConversion"/>
  </si>
  <si>
    <t xml:space="preserve"> 귀하</t>
    <phoneticPr fontId="5" type="noConversion"/>
  </si>
  <si>
    <t>서버렌탈</t>
    <phoneticPr fontId="3" type="noConversion"/>
  </si>
  <si>
    <t>ML370G5</t>
    <phoneticPr fontId="3" type="noConversion"/>
  </si>
  <si>
    <t>3년약정시 월렌탈비용</t>
    <phoneticPr fontId="3" type="noConversion"/>
  </si>
</sst>
</file>

<file path=xl/styles.xml><?xml version="1.0" encoding="utf-8"?>
<styleSheet xmlns="http://schemas.openxmlformats.org/spreadsheetml/2006/main">
  <numFmts count="9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0.0%"/>
    <numFmt numFmtId="181" formatCode="&quot;₩&quot;#,##0_);[Red]\(&quot;₩&quot;#,##0\)"/>
  </numFmts>
  <fonts count="20">
    <font>
      <sz val="11"/>
      <color theme="1"/>
      <name val="맑은 고딕"/>
      <family val="2"/>
      <charset val="129"/>
      <scheme val="minor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1" fillId="0" borderId="0"/>
  </cellStyleXfs>
  <cellXfs count="88">
    <xf numFmtId="0" fontId="0" fillId="0" borderId="0" xfId="0">
      <alignment vertical="center"/>
    </xf>
    <xf numFmtId="0" fontId="2" fillId="0" borderId="0" xfId="4" applyFont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176" fontId="8" fillId="0" borderId="0" xfId="4" applyNumberFormat="1" applyFont="1" applyBorder="1" applyAlignment="1">
      <alignment vertical="center"/>
    </xf>
    <xf numFmtId="0" fontId="8" fillId="0" borderId="0" xfId="5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177" fontId="8" fillId="0" borderId="0" xfId="4" applyNumberFormat="1" applyFont="1" applyFill="1" applyAlignment="1">
      <alignment vertical="center"/>
    </xf>
    <xf numFmtId="178" fontId="8" fillId="2" borderId="1" xfId="4" applyNumberFormat="1" applyFont="1" applyFill="1" applyBorder="1" applyAlignment="1">
      <alignment horizontal="center" vertical="center"/>
    </xf>
    <xf numFmtId="178" fontId="7" fillId="2" borderId="1" xfId="4" applyNumberFormat="1" applyFont="1" applyFill="1" applyBorder="1" applyAlignment="1">
      <alignment horizontal="center" vertical="center"/>
    </xf>
    <xf numFmtId="0" fontId="13" fillId="0" borderId="0" xfId="5" applyFont="1" applyAlignment="1">
      <alignment vertical="center"/>
    </xf>
    <xf numFmtId="0" fontId="2" fillId="0" borderId="1" xfId="4" applyFont="1" applyBorder="1" applyAlignment="1"/>
    <xf numFmtId="0" fontId="14" fillId="0" borderId="1" xfId="4" applyFont="1" applyBorder="1"/>
    <xf numFmtId="0" fontId="2" fillId="0" borderId="1" xfId="4" applyFont="1" applyFill="1" applyBorder="1" applyAlignment="1"/>
    <xf numFmtId="0" fontId="14" fillId="0" borderId="1" xfId="4" applyFont="1" applyFill="1" applyBorder="1"/>
    <xf numFmtId="0" fontId="8" fillId="0" borderId="1" xfId="4" applyFont="1" applyBorder="1" applyAlignment="1"/>
    <xf numFmtId="0" fontId="8" fillId="0" borderId="3" xfId="4" applyFont="1" applyFill="1" applyBorder="1" applyAlignment="1"/>
    <xf numFmtId="0" fontId="14" fillId="0" borderId="3" xfId="4" applyFont="1" applyFill="1" applyBorder="1"/>
    <xf numFmtId="176" fontId="9" fillId="0" borderId="3" xfId="4" applyNumberFormat="1" applyFont="1" applyFill="1" applyBorder="1" applyAlignment="1">
      <alignment horizontal="left"/>
    </xf>
    <xf numFmtId="0" fontId="10" fillId="0" borderId="0" xfId="4" applyFont="1" applyAlignment="1">
      <alignment vertical="center"/>
    </xf>
    <xf numFmtId="0" fontId="2" fillId="0" borderId="0" xfId="6" applyFont="1" applyAlignment="1">
      <alignment vertical="center"/>
    </xf>
    <xf numFmtId="0" fontId="8" fillId="0" borderId="4" xfId="6" applyFont="1" applyBorder="1" applyAlignment="1">
      <alignment horizontal="center" vertical="center"/>
    </xf>
    <xf numFmtId="179" fontId="8" fillId="0" borderId="4" xfId="6" applyNumberFormat="1" applyFont="1" applyBorder="1" applyAlignment="1">
      <alignment horizontal="left" vertical="center"/>
    </xf>
    <xf numFmtId="0" fontId="2" fillId="0" borderId="4" xfId="6" applyFont="1" applyBorder="1" applyAlignment="1">
      <alignment vertical="center"/>
    </xf>
    <xf numFmtId="0" fontId="10" fillId="0" borderId="4" xfId="6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2" fillId="0" borderId="0" xfId="6" applyFont="1"/>
    <xf numFmtId="0" fontId="15" fillId="3" borderId="5" xfId="6" applyFont="1" applyFill="1" applyBorder="1" applyAlignment="1">
      <alignment horizontal="center" vertical="center"/>
    </xf>
    <xf numFmtId="0" fontId="15" fillId="3" borderId="6" xfId="6" applyFont="1" applyFill="1" applyBorder="1" applyAlignment="1">
      <alignment horizontal="center" vertical="center" shrinkToFit="1"/>
    </xf>
    <xf numFmtId="0" fontId="15" fillId="3" borderId="7" xfId="6" applyFont="1" applyFill="1" applyBorder="1" applyAlignment="1">
      <alignment horizontal="center" vertical="center" shrinkToFit="1"/>
    </xf>
    <xf numFmtId="0" fontId="15" fillId="3" borderId="7" xfId="6" applyFont="1" applyFill="1" applyBorder="1" applyAlignment="1">
      <alignment horizontal="center" vertical="center" wrapText="1" shrinkToFit="1"/>
    </xf>
    <xf numFmtId="0" fontId="15" fillId="3" borderId="8" xfId="6" applyFont="1" applyFill="1" applyBorder="1" applyAlignment="1">
      <alignment horizontal="center" vertical="center" shrinkToFit="1"/>
    </xf>
    <xf numFmtId="0" fontId="12" fillId="0" borderId="9" xfId="6" applyFont="1" applyBorder="1" applyAlignment="1">
      <alignment horizontal="center" vertical="center"/>
    </xf>
    <xf numFmtId="0" fontId="12" fillId="0" borderId="10" xfId="6" applyFont="1" applyFill="1" applyBorder="1" applyAlignment="1">
      <alignment horizontal="center" vertical="center" shrinkToFit="1"/>
    </xf>
    <xf numFmtId="0" fontId="10" fillId="0" borderId="10" xfId="6" applyFont="1" applyFill="1" applyBorder="1" applyAlignment="1">
      <alignment horizontal="center" vertical="center"/>
    </xf>
    <xf numFmtId="41" fontId="12" fillId="0" borderId="10" xfId="6" applyNumberFormat="1" applyFont="1" applyFill="1" applyBorder="1" applyAlignment="1">
      <alignment horizontal="right" vertical="center" shrinkToFit="1"/>
    </xf>
    <xf numFmtId="5" fontId="12" fillId="0" borderId="10" xfId="6" applyNumberFormat="1" applyFont="1" applyFill="1" applyBorder="1" applyAlignment="1">
      <alignment horizontal="right" vertical="center" shrinkToFit="1"/>
    </xf>
    <xf numFmtId="5" fontId="12" fillId="0" borderId="11" xfId="6" applyNumberFormat="1" applyFont="1" applyFill="1" applyBorder="1" applyAlignment="1">
      <alignment horizontal="right" vertical="center" shrinkToFit="1"/>
    </xf>
    <xf numFmtId="0" fontId="2" fillId="0" borderId="0" xfId="6" applyFont="1" applyBorder="1" applyAlignment="1">
      <alignment vertical="center"/>
    </xf>
    <xf numFmtId="0" fontId="12" fillId="0" borderId="12" xfId="6" applyFont="1" applyBorder="1" applyAlignment="1">
      <alignment horizontal="center" vertical="center"/>
    </xf>
    <xf numFmtId="41" fontId="12" fillId="0" borderId="10" xfId="1" applyFont="1" applyFill="1" applyBorder="1" applyAlignment="1">
      <alignment horizontal="center" vertical="center" shrinkToFit="1"/>
    </xf>
    <xf numFmtId="41" fontId="12" fillId="0" borderId="10" xfId="1" applyFont="1" applyFill="1" applyBorder="1" applyAlignment="1">
      <alignment horizontal="right" vertical="center" shrinkToFit="1"/>
    </xf>
    <xf numFmtId="41" fontId="12" fillId="0" borderId="11" xfId="1" applyFont="1" applyFill="1" applyBorder="1" applyAlignment="1">
      <alignment horizontal="right" vertical="center" shrinkToFit="1"/>
    </xf>
    <xf numFmtId="41" fontId="2" fillId="0" borderId="0" xfId="6" applyNumberFormat="1" applyFont="1" applyBorder="1" applyAlignment="1">
      <alignment vertical="center"/>
    </xf>
    <xf numFmtId="41" fontId="10" fillId="0" borderId="10" xfId="1" applyFont="1" applyFill="1" applyBorder="1" applyAlignment="1">
      <alignment horizontal="left" vertical="center"/>
    </xf>
    <xf numFmtId="41" fontId="12" fillId="0" borderId="10" xfId="1" applyFont="1" applyFill="1" applyBorder="1" applyAlignment="1">
      <alignment horizontal="left" vertical="center"/>
    </xf>
    <xf numFmtId="0" fontId="10" fillId="0" borderId="12" xfId="6" applyFont="1" applyBorder="1" applyAlignment="1">
      <alignment horizontal="center" vertical="center"/>
    </xf>
    <xf numFmtId="41" fontId="12" fillId="0" borderId="10" xfId="1" applyFont="1" applyFill="1" applyBorder="1" applyAlignment="1">
      <alignment horizontal="left" vertical="center" shrinkToFit="1"/>
    </xf>
    <xf numFmtId="180" fontId="12" fillId="0" borderId="0" xfId="3" applyNumberFormat="1" applyFont="1" applyBorder="1" applyAlignment="1">
      <alignment vertical="center"/>
    </xf>
    <xf numFmtId="41" fontId="12" fillId="0" borderId="0" xfId="2" applyNumberFormat="1" applyFont="1" applyBorder="1" applyAlignment="1">
      <alignment vertical="center"/>
    </xf>
    <xf numFmtId="0" fontId="12" fillId="0" borderId="10" xfId="6" applyFont="1" applyFill="1" applyBorder="1" applyAlignment="1">
      <alignment horizontal="left" vertical="center"/>
    </xf>
    <xf numFmtId="0" fontId="10" fillId="0" borderId="13" xfId="6" applyFont="1" applyFill="1" applyBorder="1" applyAlignment="1">
      <alignment horizontal="center" vertical="center" shrinkToFit="1"/>
    </xf>
    <xf numFmtId="0" fontId="12" fillId="0" borderId="14" xfId="6" applyFont="1" applyFill="1" applyBorder="1" applyAlignment="1">
      <alignment horizontal="center" vertical="center" shrinkToFit="1"/>
    </xf>
    <xf numFmtId="41" fontId="12" fillId="0" borderId="14" xfId="1" applyFont="1" applyFill="1" applyBorder="1" applyAlignment="1">
      <alignment horizontal="right" vertical="center" shrinkToFit="1"/>
    </xf>
    <xf numFmtId="0" fontId="8" fillId="0" borderId="2" xfId="6" applyFont="1" applyFill="1" applyBorder="1" applyAlignment="1">
      <alignment horizontal="center" vertical="center" shrinkToFit="1"/>
    </xf>
    <xf numFmtId="0" fontId="8" fillId="0" borderId="0" xfId="6" applyFont="1" applyFill="1" applyBorder="1" applyAlignment="1">
      <alignment horizontal="center" vertical="center" shrinkToFit="1"/>
    </xf>
    <xf numFmtId="0" fontId="8" fillId="0" borderId="15" xfId="6" applyFont="1" applyFill="1" applyBorder="1" applyAlignment="1">
      <alignment horizontal="center" vertical="center" shrinkToFit="1"/>
    </xf>
    <xf numFmtId="5" fontId="8" fillId="0" borderId="15" xfId="6" applyNumberFormat="1" applyFont="1" applyFill="1" applyBorder="1" applyAlignment="1">
      <alignment horizontal="center" vertical="center" shrinkToFit="1"/>
    </xf>
    <xf numFmtId="0" fontId="8" fillId="0" borderId="0" xfId="6" applyFont="1" applyFill="1" applyBorder="1" applyAlignment="1">
      <alignment horizontal="center" vertical="center" shrinkToFit="1"/>
    </xf>
    <xf numFmtId="0" fontId="8" fillId="0" borderId="16" xfId="6" applyFont="1" applyFill="1" applyBorder="1" applyAlignment="1">
      <alignment horizontal="center" vertical="center" shrinkToFit="1"/>
    </xf>
    <xf numFmtId="5" fontId="2" fillId="0" borderId="16" xfId="6" applyNumberFormat="1" applyFont="1" applyFill="1" applyBorder="1" applyAlignment="1">
      <alignment horizontal="center" vertical="center" shrinkToFit="1"/>
    </xf>
    <xf numFmtId="5" fontId="8" fillId="0" borderId="16" xfId="6" applyNumberFormat="1" applyFont="1" applyFill="1" applyBorder="1" applyAlignment="1">
      <alignment horizontal="center" vertical="center" shrinkToFit="1"/>
    </xf>
    <xf numFmtId="0" fontId="9" fillId="0" borderId="0" xfId="6" applyFont="1" applyBorder="1" applyAlignment="1">
      <alignment horizontal="left" vertical="center"/>
    </xf>
    <xf numFmtId="0" fontId="2" fillId="0" borderId="17" xfId="6" applyFont="1" applyBorder="1" applyAlignment="1">
      <alignment vertical="center"/>
    </xf>
    <xf numFmtId="5" fontId="7" fillId="0" borderId="17" xfId="6" applyNumberFormat="1" applyFont="1" applyBorder="1" applyAlignment="1">
      <alignment horizontal="center" vertical="center"/>
    </xf>
    <xf numFmtId="0" fontId="7" fillId="0" borderId="17" xfId="6" applyFont="1" applyBorder="1" applyAlignment="1">
      <alignment horizontal="center" vertical="center"/>
    </xf>
    <xf numFmtId="0" fontId="12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5" fontId="2" fillId="0" borderId="0" xfId="6" applyNumberFormat="1" applyFont="1" applyBorder="1" applyAlignment="1">
      <alignment vertical="center"/>
    </xf>
    <xf numFmtId="0" fontId="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6" fillId="0" borderId="0" xfId="6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1" fontId="12" fillId="0" borderId="0" xfId="1" applyNumberFormat="1" applyFont="1" applyFill="1" applyBorder="1" applyAlignment="1">
      <alignment vertical="center" shrinkToFit="1"/>
    </xf>
    <xf numFmtId="0" fontId="16" fillId="0" borderId="0" xfId="6" applyFont="1" applyAlignment="1">
      <alignment vertical="center"/>
    </xf>
    <xf numFmtId="0" fontId="17" fillId="0" borderId="0" xfId="6" applyFont="1" applyAlignment="1">
      <alignment vertical="center"/>
    </xf>
    <xf numFmtId="0" fontId="17" fillId="0" borderId="0" xfId="6" applyFont="1" applyBorder="1" applyAlignment="1">
      <alignment vertical="center"/>
    </xf>
    <xf numFmtId="0" fontId="18" fillId="0" borderId="0" xfId="6" applyFont="1" applyAlignment="1">
      <alignment vertical="center"/>
    </xf>
    <xf numFmtId="0" fontId="13" fillId="0" borderId="0" xfId="6" applyFont="1" applyAlignment="1">
      <alignment vertical="center"/>
    </xf>
  </cellXfs>
  <cellStyles count="9">
    <cellStyle name="_1월 18일 병원" xfId="7"/>
    <cellStyle name="백분율" xfId="3" builtinId="5"/>
    <cellStyle name="쉼표 [0]" xfId="1" builtinId="6"/>
    <cellStyle name="스타일 1" xfId="8"/>
    <cellStyle name="통화 [0]" xfId="2" builtinId="7"/>
    <cellStyle name="표준" xfId="0" builtinId="0"/>
    <cellStyle name="표준_20070206 강릉시청 ml570 서버 견적 원가" xfId="6"/>
    <cellStyle name="표준_백률엔지니어링 ml310" xfId="4"/>
    <cellStyle name="표준_베리_20070206 강릉시청 dl580 서버 견적 원가_20070206 강릉시청 ml570 서버 견적 원가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48</xdr:row>
      <xdr:rowOff>9525</xdr:rowOff>
    </xdr:from>
    <xdr:to>
      <xdr:col>2</xdr:col>
      <xdr:colOff>85725</xdr:colOff>
      <xdr:row>49</xdr:row>
      <xdr:rowOff>200025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8575" y="10391775"/>
          <a:ext cx="1504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u="none" strike="noStrike" baseline="0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u="none" strike="noStrike" baseline="0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53</xdr:row>
      <xdr:rowOff>0</xdr:rowOff>
    </xdr:from>
    <xdr:to>
      <xdr:col>9</xdr:col>
      <xdr:colOff>0</xdr:colOff>
      <xdr:row>53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015365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53</xdr:row>
      <xdr:rowOff>0</xdr:rowOff>
    </xdr:from>
    <xdr:to>
      <xdr:col>9</xdr:col>
      <xdr:colOff>0</xdr:colOff>
      <xdr:row>53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015365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0153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447800" y="1163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447800" y="1163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10153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" name="Line 4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0" name="Line 41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2" name="Line 43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3" name="Line 44"/>
        <xdr:cNvSpPr>
          <a:spLocks noChangeShapeType="1"/>
        </xdr:cNvSpPr>
      </xdr:nvSpPr>
      <xdr:spPr bwMode="auto">
        <a:xfrm>
          <a:off x="10153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44" name="Line 45"/>
        <xdr:cNvSpPr>
          <a:spLocks noChangeShapeType="1"/>
        </xdr:cNvSpPr>
      </xdr:nvSpPr>
      <xdr:spPr bwMode="auto">
        <a:xfrm>
          <a:off x="10153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3" name="Line 5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123825</xdr:colOff>
      <xdr:row>6</xdr:row>
      <xdr:rowOff>95250</xdr:rowOff>
    </xdr:from>
    <xdr:to>
      <xdr:col>7</xdr:col>
      <xdr:colOff>0</xdr:colOff>
      <xdr:row>12</xdr:row>
      <xdr:rowOff>133350</xdr:rowOff>
    </xdr:to>
    <xdr:pic>
      <xdr:nvPicPr>
        <xdr:cNvPr id="54" name="Picture 57" descr="견적서 공급자도장1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5825" y="1562100"/>
          <a:ext cx="3648075" cy="13906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&#48148;&#53461;%20&#54868;&#47732;\&#44032;&#44201;&#54364;\ISS_FY08_12&#50900;&#44032;&#44201;&#54364;_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B\&#49436;&#48260;&#50741;&#49496;D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100 "/>
      <sheetName val="300"/>
      <sheetName val="500"/>
      <sheetName val="BladeSystem"/>
      <sheetName val="Option"/>
      <sheetName val="Memory"/>
      <sheetName val="HDD"/>
      <sheetName val="VMware&amp;Mgnt SW"/>
      <sheetName val="OS"/>
      <sheetName val="Care Pack"/>
    </sheetNames>
    <sheetDataSet>
      <sheetData sheetId="0" refreshError="1"/>
      <sheetData sheetId="1" refreshError="1"/>
      <sheetData sheetId="2" refreshError="1">
        <row r="48">
          <cell r="A48" t="str">
            <v>433750-371</v>
          </cell>
        </row>
        <row r="55">
          <cell r="A55" t="str">
            <v>458345-371</v>
          </cell>
        </row>
        <row r="175">
          <cell r="A175" t="str">
            <v>399771-B21</v>
          </cell>
          <cell r="B175" t="str">
            <v>HP RPS 350/370/380G5</v>
          </cell>
        </row>
      </sheetData>
      <sheetData sheetId="3" refreshError="1"/>
      <sheetData sheetId="4" refreshError="1"/>
      <sheetData sheetId="5" refreshError="1"/>
      <sheetData sheetId="6" refreshError="1">
        <row r="27">
          <cell r="A27" t="str">
            <v>397411-B21</v>
          </cell>
        </row>
        <row r="28">
          <cell r="A28" t="str">
            <v>397413-B21</v>
          </cell>
          <cell r="B28" t="str">
            <v>HP 4GB FBD PC2-5300 2x2GB Kit</v>
          </cell>
        </row>
      </sheetData>
      <sheetData sheetId="7" refreshError="1">
        <row r="56">
          <cell r="A56" t="str">
            <v>418367-B21</v>
          </cell>
          <cell r="B56" t="str">
            <v>HP 146GB 10K SAS 2.5 DP HDD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showGridLines="0" tabSelected="1" topLeftCell="A4" zoomScale="130" zoomScaleNormal="130" zoomScaleSheetLayoutView="100" workbookViewId="0">
      <selection activeCell="C11" sqref="C11"/>
    </sheetView>
  </sheetViews>
  <sheetFormatPr defaultRowHeight="13.5"/>
  <cols>
    <col min="1" max="1" width="7.75" style="29" customWidth="1"/>
    <col min="2" max="2" width="11.25" style="29" customWidth="1"/>
    <col min="3" max="3" width="41" style="29" customWidth="1"/>
    <col min="4" max="4" width="5.25" style="29" customWidth="1"/>
    <col min="5" max="5" width="14.5" style="29" customWidth="1"/>
    <col min="6" max="6" width="14.75" style="29" customWidth="1"/>
    <col min="7" max="7" width="15" style="29" customWidth="1"/>
    <col min="8" max="8" width="13.75" style="35" bestFit="1" customWidth="1"/>
    <col min="9" max="9" width="9" style="35"/>
    <col min="10" max="16384" width="9" style="29"/>
  </cols>
  <sheetData>
    <row r="1" spans="1:7" s="1" customFormat="1"/>
    <row r="2" spans="1:7" s="3" customFormat="1" ht="27.2" customHeight="1">
      <c r="A2" s="2" t="s">
        <v>0</v>
      </c>
      <c r="B2" s="2"/>
      <c r="C2" s="2"/>
      <c r="D2" s="2"/>
      <c r="E2" s="2"/>
      <c r="F2" s="2"/>
      <c r="G2" s="2"/>
    </row>
    <row r="3" spans="1:7" s="3" customFormat="1" ht="27.2" customHeight="1">
      <c r="A3" s="4"/>
      <c r="B3" s="4"/>
      <c r="C3" s="4"/>
      <c r="D3" s="4"/>
      <c r="E3" s="4"/>
      <c r="F3" s="4"/>
      <c r="G3" s="4"/>
    </row>
    <row r="4" spans="1:7" s="1" customFormat="1" ht="19.5" customHeight="1" thickBot="1">
      <c r="A4" s="5" t="s">
        <v>45</v>
      </c>
      <c r="B4" s="5"/>
      <c r="C4" s="5"/>
      <c r="D4" s="6"/>
      <c r="F4" s="6"/>
      <c r="G4" s="6"/>
    </row>
    <row r="5" spans="1:7" s="1" customFormat="1" ht="19.5" customHeight="1">
      <c r="A5" s="7" t="s">
        <v>1</v>
      </c>
      <c r="B5" s="8"/>
      <c r="C5" s="6"/>
      <c r="D5" s="9"/>
      <c r="E5" s="10"/>
      <c r="F5" s="10"/>
      <c r="G5" s="10"/>
    </row>
    <row r="6" spans="1:7" s="1" customFormat="1" ht="9.1999999999999993" customHeight="1">
      <c r="A6" s="9"/>
      <c r="B6" s="11"/>
      <c r="C6" s="6"/>
      <c r="D6" s="9"/>
      <c r="E6" s="12"/>
      <c r="F6" s="12"/>
      <c r="G6" s="13"/>
    </row>
    <row r="7" spans="1:7" s="1" customFormat="1" ht="18" customHeight="1">
      <c r="A7" s="14" t="s">
        <v>2</v>
      </c>
      <c r="B7" s="15"/>
      <c r="C7" s="16"/>
      <c r="D7" s="9"/>
      <c r="E7" s="12"/>
      <c r="F7" s="12"/>
      <c r="G7" s="13"/>
    </row>
    <row r="8" spans="1:7" s="1" customFormat="1" ht="21.95" customHeight="1">
      <c r="A8" s="17" t="s">
        <v>3</v>
      </c>
      <c r="B8" s="17"/>
      <c r="C8" s="18">
        <f>F52</f>
        <v>330000</v>
      </c>
      <c r="D8" s="9"/>
      <c r="E8" s="19"/>
      <c r="F8" s="19"/>
      <c r="G8" s="13"/>
    </row>
    <row r="9" spans="1:7" s="1" customFormat="1" ht="17.25" customHeight="1">
      <c r="A9" s="20" t="s">
        <v>4</v>
      </c>
      <c r="B9" s="21"/>
      <c r="C9" s="21"/>
      <c r="D9" s="9"/>
      <c r="E9" s="19"/>
      <c r="F9" s="19"/>
      <c r="G9" s="13"/>
    </row>
    <row r="10" spans="1:7" s="1" customFormat="1" ht="18.75" customHeight="1">
      <c r="A10" s="22" t="s">
        <v>5</v>
      </c>
      <c r="B10" s="23"/>
      <c r="C10" s="23"/>
      <c r="D10" s="9"/>
      <c r="E10" s="12"/>
      <c r="F10" s="12"/>
      <c r="G10" s="13"/>
    </row>
    <row r="11" spans="1:7" s="1" customFormat="1" ht="16.5" customHeight="1">
      <c r="A11" s="20" t="s">
        <v>6</v>
      </c>
      <c r="B11" s="21"/>
      <c r="C11" s="21"/>
      <c r="D11" s="9"/>
      <c r="E11" s="12"/>
      <c r="F11" s="12"/>
      <c r="G11" s="13"/>
    </row>
    <row r="12" spans="1:7" s="1" customFormat="1" ht="14.25" customHeight="1">
      <c r="A12" s="24" t="s">
        <v>7</v>
      </c>
      <c r="B12" s="21"/>
      <c r="C12" s="21"/>
      <c r="D12" s="9"/>
      <c r="E12" s="12"/>
      <c r="F12" s="6"/>
      <c r="G12" s="13"/>
    </row>
    <row r="13" spans="1:7" s="1" customFormat="1" ht="14.25" customHeight="1">
      <c r="A13" s="25" t="s">
        <v>8</v>
      </c>
      <c r="B13" s="26"/>
      <c r="C13" s="27">
        <v>40674</v>
      </c>
      <c r="D13" s="9"/>
      <c r="E13" s="28"/>
      <c r="F13" s="6"/>
      <c r="G13" s="13"/>
    </row>
    <row r="14" spans="1:7" ht="9.1999999999999993" customHeight="1" thickBot="1">
      <c r="B14" s="30"/>
      <c r="C14" s="31"/>
      <c r="D14" s="32"/>
      <c r="E14" s="33"/>
      <c r="F14" s="32"/>
      <c r="G14" s="34"/>
    </row>
    <row r="15" spans="1:7" ht="27.95" customHeight="1" thickBot="1">
      <c r="A15" s="36" t="s">
        <v>9</v>
      </c>
      <c r="B15" s="37" t="s">
        <v>10</v>
      </c>
      <c r="C15" s="38" t="s">
        <v>11</v>
      </c>
      <c r="D15" s="39" t="s">
        <v>12</v>
      </c>
      <c r="E15" s="38" t="s">
        <v>13</v>
      </c>
      <c r="F15" s="38" t="s">
        <v>14</v>
      </c>
      <c r="G15" s="40" t="s">
        <v>15</v>
      </c>
    </row>
    <row r="16" spans="1:7" s="47" customFormat="1" ht="17.100000000000001" customHeight="1">
      <c r="A16" s="41"/>
      <c r="B16" s="42"/>
      <c r="C16" s="43"/>
      <c r="D16" s="42"/>
      <c r="E16" s="44"/>
      <c r="F16" s="45"/>
      <c r="G16" s="46" t="str">
        <f>IF((D16*F16)&gt;0,(D16*F16)," ")</f>
        <v xml:space="preserve"> </v>
      </c>
    </row>
    <row r="17" spans="1:8" s="47" customFormat="1" ht="17.100000000000001" customHeight="1">
      <c r="A17" s="48" t="s">
        <v>46</v>
      </c>
      <c r="B17" s="42" t="s">
        <v>47</v>
      </c>
      <c r="C17" s="43" t="s">
        <v>48</v>
      </c>
      <c r="D17" s="42">
        <v>1</v>
      </c>
      <c r="E17" s="44"/>
      <c r="F17" s="45">
        <v>300000</v>
      </c>
      <c r="G17" s="46">
        <v>300000</v>
      </c>
    </row>
    <row r="18" spans="1:8" s="47" customFormat="1" ht="17.100000000000001" customHeight="1">
      <c r="A18" s="48"/>
      <c r="B18" s="42" t="str">
        <f>'[1]300'!A55</f>
        <v>458345-371</v>
      </c>
      <c r="C18" s="56" t="s">
        <v>43</v>
      </c>
      <c r="D18" s="42">
        <v>1</v>
      </c>
      <c r="E18" s="49"/>
      <c r="F18" s="50"/>
      <c r="G18" s="51"/>
      <c r="H18" s="52">
        <f>E18*27%</f>
        <v>0</v>
      </c>
    </row>
    <row r="19" spans="1:8" s="47" customFormat="1" ht="17.100000000000001" customHeight="1">
      <c r="A19" s="48"/>
      <c r="B19" s="42"/>
      <c r="C19" s="53" t="s">
        <v>16</v>
      </c>
      <c r="D19" s="42"/>
      <c r="E19" s="50"/>
      <c r="F19" s="50"/>
      <c r="G19" s="51"/>
    </row>
    <row r="20" spans="1:8" s="47" customFormat="1" ht="17.100000000000001" customHeight="1">
      <c r="A20" s="48"/>
      <c r="B20" s="42"/>
      <c r="C20" s="54" t="s">
        <v>17</v>
      </c>
      <c r="D20" s="42"/>
      <c r="E20" s="50"/>
      <c r="F20" s="50"/>
      <c r="G20" s="51"/>
    </row>
    <row r="21" spans="1:8" s="47" customFormat="1" ht="17.100000000000001" customHeight="1">
      <c r="A21" s="48"/>
      <c r="B21" s="42"/>
      <c r="C21" s="53" t="s">
        <v>18</v>
      </c>
      <c r="D21" s="42"/>
      <c r="E21" s="50"/>
      <c r="F21" s="50"/>
      <c r="G21" s="51"/>
    </row>
    <row r="22" spans="1:8" s="47" customFormat="1" ht="17.100000000000001" customHeight="1">
      <c r="A22" s="48"/>
      <c r="B22" s="42"/>
      <c r="C22" s="54" t="s">
        <v>19</v>
      </c>
      <c r="D22" s="42"/>
      <c r="E22" s="50"/>
      <c r="F22" s="50"/>
      <c r="G22" s="51"/>
    </row>
    <row r="23" spans="1:8" s="47" customFormat="1" ht="17.100000000000001" customHeight="1">
      <c r="A23" s="48"/>
      <c r="B23" s="42"/>
      <c r="C23" s="53" t="s">
        <v>20</v>
      </c>
      <c r="D23" s="42"/>
      <c r="E23" s="50"/>
      <c r="F23" s="50"/>
      <c r="G23" s="51"/>
    </row>
    <row r="24" spans="1:8" s="47" customFormat="1" ht="17.100000000000001" customHeight="1">
      <c r="A24" s="48"/>
      <c r="B24" s="42"/>
      <c r="C24" s="54" t="s">
        <v>21</v>
      </c>
      <c r="D24" s="42"/>
      <c r="E24" s="50"/>
      <c r="F24" s="50"/>
      <c r="G24" s="51"/>
    </row>
    <row r="25" spans="1:8" s="47" customFormat="1" ht="17.100000000000001" customHeight="1">
      <c r="A25" s="48"/>
      <c r="B25" s="42"/>
      <c r="C25" s="53" t="s">
        <v>22</v>
      </c>
      <c r="D25" s="42"/>
      <c r="E25" s="50"/>
      <c r="F25" s="50"/>
      <c r="G25" s="51"/>
    </row>
    <row r="26" spans="1:8" s="47" customFormat="1" ht="17.100000000000001" customHeight="1">
      <c r="A26" s="48"/>
      <c r="B26" s="42"/>
      <c r="C26" s="54" t="s">
        <v>23</v>
      </c>
      <c r="D26" s="42"/>
      <c r="E26" s="50"/>
      <c r="F26" s="50"/>
      <c r="G26" s="51"/>
    </row>
    <row r="27" spans="1:8" s="47" customFormat="1" ht="17.100000000000001" customHeight="1">
      <c r="A27" s="48"/>
      <c r="B27" s="42"/>
      <c r="C27" s="53" t="s">
        <v>24</v>
      </c>
      <c r="D27" s="42"/>
      <c r="E27" s="50"/>
      <c r="F27" s="50"/>
      <c r="G27" s="51"/>
    </row>
    <row r="28" spans="1:8" s="47" customFormat="1" ht="17.100000000000001" customHeight="1">
      <c r="A28" s="48"/>
      <c r="B28" s="42"/>
      <c r="C28" s="54" t="s">
        <v>25</v>
      </c>
      <c r="D28" s="42"/>
      <c r="E28" s="50"/>
      <c r="F28" s="50"/>
      <c r="G28" s="51"/>
    </row>
    <row r="29" spans="1:8" s="47" customFormat="1" ht="17.100000000000001" customHeight="1">
      <c r="A29" s="48"/>
      <c r="B29" s="42"/>
      <c r="C29" s="53" t="s">
        <v>26</v>
      </c>
      <c r="D29" s="42"/>
      <c r="E29" s="50"/>
      <c r="F29" s="50"/>
      <c r="G29" s="51"/>
    </row>
    <row r="30" spans="1:8" s="47" customFormat="1" ht="17.100000000000001" customHeight="1">
      <c r="A30" s="48"/>
      <c r="B30" s="42"/>
      <c r="C30" s="54" t="s">
        <v>27</v>
      </c>
      <c r="D30" s="42"/>
      <c r="E30" s="50"/>
      <c r="F30" s="50"/>
      <c r="G30" s="51"/>
    </row>
    <row r="31" spans="1:8" s="47" customFormat="1" ht="17.100000000000001" customHeight="1">
      <c r="A31" s="48"/>
      <c r="B31" s="42"/>
      <c r="C31" s="53" t="s">
        <v>28</v>
      </c>
      <c r="D31" s="42"/>
      <c r="E31" s="50"/>
      <c r="F31" s="50"/>
      <c r="G31" s="51"/>
    </row>
    <row r="32" spans="1:8" s="47" customFormat="1" ht="17.100000000000001" customHeight="1">
      <c r="A32" s="48"/>
      <c r="B32" s="42"/>
      <c r="C32" s="54" t="s">
        <v>29</v>
      </c>
      <c r="D32" s="42"/>
      <c r="E32" s="50"/>
      <c r="F32" s="50"/>
      <c r="G32" s="51"/>
    </row>
    <row r="33" spans="1:9" s="47" customFormat="1" ht="17.100000000000001" customHeight="1">
      <c r="A33" s="48"/>
      <c r="B33" s="42"/>
      <c r="C33" s="53" t="s">
        <v>30</v>
      </c>
      <c r="D33" s="42"/>
      <c r="E33" s="50"/>
      <c r="F33" s="50"/>
      <c r="G33" s="51"/>
    </row>
    <row r="34" spans="1:9" s="47" customFormat="1" ht="17.100000000000001" customHeight="1">
      <c r="A34" s="48"/>
      <c r="B34" s="42"/>
      <c r="C34" s="54" t="s">
        <v>31</v>
      </c>
      <c r="D34" s="42"/>
      <c r="E34" s="50"/>
      <c r="F34" s="50"/>
      <c r="G34" s="51"/>
    </row>
    <row r="35" spans="1:9" s="47" customFormat="1" ht="17.100000000000001" customHeight="1">
      <c r="A35" s="55"/>
      <c r="B35" s="42"/>
      <c r="C35" s="54" t="s">
        <v>32</v>
      </c>
      <c r="D35" s="42"/>
      <c r="E35" s="50"/>
      <c r="F35" s="50"/>
      <c r="G35" s="51"/>
    </row>
    <row r="36" spans="1:9" s="47" customFormat="1" ht="17.100000000000001" customHeight="1">
      <c r="A36" s="55"/>
      <c r="B36" s="42"/>
      <c r="C36" s="53" t="s">
        <v>33</v>
      </c>
      <c r="D36" s="42"/>
      <c r="E36" s="50"/>
      <c r="F36" s="50"/>
      <c r="G36" s="51"/>
    </row>
    <row r="37" spans="1:9" s="47" customFormat="1" ht="17.100000000000001" customHeight="1">
      <c r="A37" s="48"/>
      <c r="B37" s="42"/>
      <c r="C37" s="54" t="s">
        <v>34</v>
      </c>
      <c r="D37" s="42"/>
      <c r="E37" s="50"/>
      <c r="F37" s="50"/>
      <c r="G37" s="51"/>
    </row>
    <row r="38" spans="1:9" s="47" customFormat="1" ht="17.100000000000001" customHeight="1">
      <c r="A38" s="48"/>
      <c r="B38" s="42"/>
      <c r="C38" s="53" t="s">
        <v>35</v>
      </c>
      <c r="D38" s="42"/>
      <c r="E38" s="50"/>
      <c r="F38" s="50"/>
      <c r="G38" s="51"/>
    </row>
    <row r="39" spans="1:9" s="47" customFormat="1" ht="17.100000000000001" customHeight="1">
      <c r="A39" s="48"/>
      <c r="B39" s="42"/>
      <c r="C39" s="54" t="s">
        <v>36</v>
      </c>
      <c r="D39" s="42"/>
      <c r="E39" s="50"/>
      <c r="F39" s="50"/>
      <c r="G39" s="51"/>
    </row>
    <row r="40" spans="1:9" s="47" customFormat="1" ht="17.100000000000001" customHeight="1">
      <c r="A40" s="48"/>
      <c r="B40" s="42"/>
      <c r="C40" s="53" t="s">
        <v>37</v>
      </c>
      <c r="D40" s="42"/>
      <c r="E40" s="50"/>
      <c r="F40" s="50"/>
      <c r="G40" s="51"/>
    </row>
    <row r="41" spans="1:9" s="47" customFormat="1" ht="17.100000000000001" customHeight="1">
      <c r="A41" s="48"/>
      <c r="B41" s="42"/>
      <c r="C41" s="54" t="s">
        <v>38</v>
      </c>
      <c r="D41" s="42"/>
      <c r="E41" s="50"/>
      <c r="F41" s="50"/>
      <c r="G41" s="51"/>
    </row>
    <row r="42" spans="1:9" s="47" customFormat="1" ht="17.100000000000001" customHeight="1">
      <c r="A42" s="48"/>
      <c r="B42" s="42"/>
      <c r="C42" s="54" t="s">
        <v>39</v>
      </c>
      <c r="D42" s="42"/>
      <c r="E42" s="50"/>
      <c r="F42" s="50"/>
      <c r="G42" s="51"/>
    </row>
    <row r="43" spans="1:9" s="47" customFormat="1" ht="17.100000000000001" customHeight="1">
      <c r="A43" s="48"/>
      <c r="B43" s="42"/>
      <c r="C43" s="56"/>
      <c r="D43" s="42"/>
      <c r="E43" s="49"/>
      <c r="F43" s="50"/>
      <c r="G43" s="51"/>
      <c r="H43" s="52"/>
    </row>
    <row r="44" spans="1:9" s="47" customFormat="1" ht="17.100000000000001" customHeight="1">
      <c r="A44" s="48"/>
      <c r="B44" s="42" t="str">
        <f>[1]Memory!A28</f>
        <v>397413-B21</v>
      </c>
      <c r="C44" s="56" t="str">
        <f>[1]Memory!B28</f>
        <v>HP 4GB FBD PC2-5300 2x2GB Kit</v>
      </c>
      <c r="D44" s="42">
        <v>2</v>
      </c>
      <c r="E44" s="49"/>
      <c r="F44" s="50"/>
      <c r="G44" s="51"/>
      <c r="H44" s="52">
        <f>E44*30%</f>
        <v>0</v>
      </c>
    </row>
    <row r="45" spans="1:9" s="47" customFormat="1" ht="17.100000000000001" customHeight="1">
      <c r="A45" s="55"/>
      <c r="B45" s="42" t="str">
        <f>[1]HDD!A56</f>
        <v>418367-B21</v>
      </c>
      <c r="C45" s="56" t="str">
        <f>[1]HDD!B56</f>
        <v>HP 146GB 10K SAS 2.5 DP HDD</v>
      </c>
      <c r="D45" s="42">
        <v>4</v>
      </c>
      <c r="E45" s="49"/>
      <c r="F45" s="50"/>
      <c r="G45" s="51"/>
      <c r="H45" s="52">
        <f>E45*30%</f>
        <v>0</v>
      </c>
    </row>
    <row r="46" spans="1:9" s="47" customFormat="1" ht="17.100000000000001" customHeight="1">
      <c r="A46" s="55"/>
      <c r="B46" s="42" t="str">
        <f>'[1]300'!A175</f>
        <v>399771-B21</v>
      </c>
      <c r="C46" s="56" t="str">
        <f>'[1]300'!B175</f>
        <v>HP RPS 350/370/380G5</v>
      </c>
      <c r="D46" s="42">
        <v>1</v>
      </c>
      <c r="E46" s="49"/>
      <c r="F46" s="50"/>
      <c r="G46" s="51"/>
      <c r="H46" s="52">
        <f>E46*30%</f>
        <v>0</v>
      </c>
    </row>
    <row r="47" spans="1:9" s="47" customFormat="1" ht="17.100000000000001" customHeight="1">
      <c r="A47" s="55"/>
      <c r="B47" s="42"/>
      <c r="C47" s="54" t="s">
        <v>44</v>
      </c>
      <c r="D47" s="42">
        <v>1</v>
      </c>
      <c r="E47" s="50"/>
      <c r="F47" s="50"/>
      <c r="G47" s="51"/>
      <c r="H47" s="57"/>
      <c r="I47" s="58"/>
    </row>
    <row r="48" spans="1:9" s="47" customFormat="1" ht="17.100000000000001" customHeight="1" thickBot="1">
      <c r="A48" s="55"/>
      <c r="B48" s="60"/>
      <c r="C48" s="59" t="str">
        <f>IF(ISERROR(VLOOKUP($B48,[2]pdb!$A$1:$F$2899,2,FALSE))," ",VLOOKUP($B48,[2]pdb!$A$1:$F$2899,2,FALSE))</f>
        <v xml:space="preserve"> </v>
      </c>
      <c r="D48" s="61"/>
      <c r="E48" s="50" t="str">
        <f>IF(ISERROR(VLOOKUP($B48,[2]pdb!$A$1:$F$2899,3,FALSE))," ",VLOOKUP($B48,[2]pdb!$A$1:$F$2899,3,FALSE))</f>
        <v xml:space="preserve"> </v>
      </c>
      <c r="F48" s="62"/>
      <c r="G48" s="51">
        <f>D48*F48</f>
        <v>0</v>
      </c>
    </row>
    <row r="49" spans="1:9" ht="17.100000000000001" customHeight="1">
      <c r="A49" s="63"/>
      <c r="B49" s="63"/>
      <c r="C49" s="63"/>
      <c r="D49" s="63"/>
      <c r="E49" s="63"/>
      <c r="F49" s="63"/>
      <c r="G49" s="63"/>
    </row>
    <row r="50" spans="1:9" ht="17.100000000000001" customHeight="1">
      <c r="A50" s="47"/>
      <c r="B50" s="64"/>
      <c r="C50" s="64"/>
      <c r="D50" s="65" t="s">
        <v>40</v>
      </c>
      <c r="E50" s="65"/>
      <c r="F50" s="66">
        <f>SUM(G16:G48)</f>
        <v>300000</v>
      </c>
      <c r="G50" s="66"/>
    </row>
    <row r="51" spans="1:9" ht="17.100000000000001" customHeight="1">
      <c r="A51" s="47"/>
      <c r="B51" s="67"/>
      <c r="C51" s="67"/>
      <c r="D51" s="68" t="s">
        <v>41</v>
      </c>
      <c r="E51" s="68"/>
      <c r="F51" s="69">
        <f>F50/10</f>
        <v>30000</v>
      </c>
      <c r="G51" s="69"/>
    </row>
    <row r="52" spans="1:9" ht="17.100000000000001" customHeight="1">
      <c r="A52" s="47"/>
      <c r="B52" s="67"/>
      <c r="C52" s="67"/>
      <c r="D52" s="68" t="s">
        <v>42</v>
      </c>
      <c r="E52" s="68"/>
      <c r="F52" s="70">
        <f>F50+F51</f>
        <v>330000</v>
      </c>
      <c r="G52" s="70"/>
    </row>
    <row r="53" spans="1:9" ht="18.75">
      <c r="A53" s="47"/>
      <c r="B53" s="71"/>
      <c r="C53" s="71"/>
      <c r="D53" s="72"/>
      <c r="E53" s="72"/>
      <c r="F53" s="73"/>
      <c r="G53" s="74"/>
    </row>
    <row r="54" spans="1:9">
      <c r="B54" s="75"/>
      <c r="C54" s="76"/>
      <c r="E54" s="47"/>
      <c r="F54" s="77"/>
      <c r="G54" s="47"/>
      <c r="H54" s="29"/>
      <c r="I54" s="29"/>
    </row>
    <row r="55" spans="1:9">
      <c r="B55" s="75"/>
      <c r="E55" s="47"/>
      <c r="F55" s="47"/>
      <c r="G55" s="47"/>
      <c r="H55" s="29"/>
      <c r="I55" s="29"/>
    </row>
    <row r="56" spans="1:9">
      <c r="B56" s="75"/>
      <c r="E56" s="78"/>
      <c r="F56" s="79"/>
      <c r="G56" s="79"/>
      <c r="H56" s="29"/>
      <c r="I56" s="29"/>
    </row>
    <row r="57" spans="1:9" ht="14.25" customHeight="1">
      <c r="B57" s="75"/>
      <c r="E57" s="80"/>
      <c r="F57" s="81"/>
      <c r="G57" s="82"/>
      <c r="H57" s="29"/>
      <c r="I57" s="29"/>
    </row>
    <row r="58" spans="1:9" ht="22.5">
      <c r="C58" s="83"/>
      <c r="D58" s="84"/>
      <c r="E58" s="85"/>
      <c r="F58" s="85"/>
      <c r="G58" s="47"/>
      <c r="H58" s="29"/>
      <c r="I58" s="29"/>
    </row>
    <row r="59" spans="1:9" s="86" customFormat="1" ht="16.5" customHeight="1">
      <c r="B59" s="87"/>
    </row>
    <row r="60" spans="1:9" s="86" customFormat="1" ht="16.5" customHeight="1">
      <c r="B60" s="87"/>
      <c r="C60" s="87"/>
    </row>
  </sheetData>
  <mergeCells count="14">
    <mergeCell ref="B53:C53"/>
    <mergeCell ref="F53:G53"/>
    <mergeCell ref="B51:C51"/>
    <mergeCell ref="D51:E51"/>
    <mergeCell ref="F51:G51"/>
    <mergeCell ref="B52:C52"/>
    <mergeCell ref="D52:E52"/>
    <mergeCell ref="F52:G52"/>
    <mergeCell ref="A2:G2"/>
    <mergeCell ref="A4:C4"/>
    <mergeCell ref="A8:B8"/>
    <mergeCell ref="A49:G49"/>
    <mergeCell ref="D50:E50"/>
    <mergeCell ref="F50:G50"/>
  </mergeCells>
  <phoneticPr fontId="3" type="noConversion"/>
  <printOptions horizontalCentered="1"/>
  <pageMargins left="0.23622047244094491" right="0.23622047244094491" top="0.35433070866141736" bottom="0.15748031496062992" header="0.23622047244094491" footer="0.35433070866141736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서버</vt:lpstr>
      <vt:lpstr>서버!Print_Area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cp:lastPrinted>2011-05-12T08:21:38Z</cp:lastPrinted>
  <dcterms:created xsi:type="dcterms:W3CDTF">2011-05-12T08:10:25Z</dcterms:created>
  <dcterms:modified xsi:type="dcterms:W3CDTF">2011-05-12T08:21:42Z</dcterms:modified>
</cp:coreProperties>
</file>