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2165" windowHeight="12240"/>
  </bookViews>
  <sheets>
    <sheet name="dslr고급" sheetId="8" r:id="rId1"/>
    <sheet name="dslr" sheetId="7" r:id="rId2"/>
    <sheet name="디카" sheetId="6" r:id="rId3"/>
    <sheet name="캠코더" sheetId="5" r:id="rId4"/>
    <sheet name="복사기비교" sheetId="4" r:id="rId5"/>
    <sheet name="3235a" sheetId="1" r:id="rId6"/>
    <sheet name="3230a" sheetId="2" r:id="rId7"/>
    <sheet name="2525a" sheetId="3" r:id="rId8"/>
  </sheets>
  <definedNames>
    <definedName name="_xlnm.Print_Area" localSheetId="7">'2525a'!$A$1:$G$48</definedName>
    <definedName name="_xlnm.Print_Area" localSheetId="6">'3230a'!$A$1:$G$48</definedName>
    <definedName name="_xlnm.Print_Area" localSheetId="5">'3235a'!$A$1:$G$48</definedName>
    <definedName name="_xlnm.Print_Area" localSheetId="1">dslr!$A$1:$G$48</definedName>
    <definedName name="_xlnm.Print_Area" localSheetId="0">dslr고급!$A$1:$G$48</definedName>
    <definedName name="_xlnm.Print_Area" localSheetId="2">디카!$A$1:$G$48</definedName>
    <definedName name="_xlnm.Print_Area" localSheetId="3">캠코더!$A$1:$G$48</definedName>
  </definedNames>
  <calcPr calcId="125725"/>
</workbook>
</file>

<file path=xl/calcChain.xml><?xml version="1.0" encoding="utf-8"?>
<calcChain xmlns="http://schemas.openxmlformats.org/spreadsheetml/2006/main">
  <c r="F42" i="8"/>
  <c r="E42"/>
  <c r="G42" s="1"/>
  <c r="E41"/>
  <c r="F41" s="1"/>
  <c r="E40"/>
  <c r="F40" s="1"/>
  <c r="G40" s="1"/>
  <c r="G39"/>
  <c r="F39"/>
  <c r="E39"/>
  <c r="F38"/>
  <c r="E38"/>
  <c r="G38" s="1"/>
  <c r="E37"/>
  <c r="F37" s="1"/>
  <c r="E36"/>
  <c r="F36" s="1"/>
  <c r="G36" s="1"/>
  <c r="G35"/>
  <c r="F35"/>
  <c r="E35"/>
  <c r="F34"/>
  <c r="E34"/>
  <c r="G34" s="1"/>
  <c r="E33"/>
  <c r="F33" s="1"/>
  <c r="E32"/>
  <c r="F32" s="1"/>
  <c r="G32" s="1"/>
  <c r="G31"/>
  <c r="F31"/>
  <c r="E31"/>
  <c r="F30"/>
  <c r="E30"/>
  <c r="G30" s="1"/>
  <c r="E29"/>
  <c r="F29" s="1"/>
  <c r="G28"/>
  <c r="G27"/>
  <c r="G26"/>
  <c r="G25"/>
  <c r="G24"/>
  <c r="G23"/>
  <c r="G22"/>
  <c r="G21"/>
  <c r="G20"/>
  <c r="G19"/>
  <c r="F18"/>
  <c r="E18"/>
  <c r="G18" s="1"/>
  <c r="E17"/>
  <c r="F17" s="1"/>
  <c r="E16"/>
  <c r="B12"/>
  <c r="G29" i="7"/>
  <c r="F29"/>
  <c r="E29"/>
  <c r="F42"/>
  <c r="E42"/>
  <c r="G42" s="1"/>
  <c r="E41"/>
  <c r="F41" s="1"/>
  <c r="E40"/>
  <c r="F40" s="1"/>
  <c r="G40" s="1"/>
  <c r="G39"/>
  <c r="F39"/>
  <c r="E39"/>
  <c r="F38"/>
  <c r="E38"/>
  <c r="G38" s="1"/>
  <c r="E37"/>
  <c r="F37" s="1"/>
  <c r="E36"/>
  <c r="F36" s="1"/>
  <c r="G36" s="1"/>
  <c r="G35"/>
  <c r="F35"/>
  <c r="E35"/>
  <c r="F34"/>
  <c r="E34"/>
  <c r="G34" s="1"/>
  <c r="E33"/>
  <c r="F33" s="1"/>
  <c r="E32"/>
  <c r="F32" s="1"/>
  <c r="G32" s="1"/>
  <c r="E31"/>
  <c r="F31" s="1"/>
  <c r="F30"/>
  <c r="E30"/>
  <c r="G28"/>
  <c r="G27"/>
  <c r="G26"/>
  <c r="G25"/>
  <c r="G24"/>
  <c r="G23"/>
  <c r="G22"/>
  <c r="G21"/>
  <c r="G20"/>
  <c r="G19"/>
  <c r="G18"/>
  <c r="F18"/>
  <c r="E18"/>
  <c r="E17"/>
  <c r="F17" s="1"/>
  <c r="E16"/>
  <c r="F16" s="1"/>
  <c r="B12"/>
  <c r="E42" i="6"/>
  <c r="G41"/>
  <c r="F41"/>
  <c r="E41"/>
  <c r="G40"/>
  <c r="F40"/>
  <c r="E40"/>
  <c r="F39"/>
  <c r="E39"/>
  <c r="G39" s="1"/>
  <c r="E38"/>
  <c r="G37"/>
  <c r="F37"/>
  <c r="E37"/>
  <c r="G36"/>
  <c r="F36"/>
  <c r="E36"/>
  <c r="F35"/>
  <c r="E35"/>
  <c r="G35" s="1"/>
  <c r="E34"/>
  <c r="G33"/>
  <c r="F33"/>
  <c r="E33"/>
  <c r="E32"/>
  <c r="F32" s="1"/>
  <c r="F31"/>
  <c r="E31"/>
  <c r="E30"/>
  <c r="G28"/>
  <c r="G27"/>
  <c r="G26"/>
  <c r="G25"/>
  <c r="G24"/>
  <c r="G23"/>
  <c r="G22"/>
  <c r="G21"/>
  <c r="G20"/>
  <c r="G19"/>
  <c r="F18"/>
  <c r="E18"/>
  <c r="G18" s="1"/>
  <c r="E17"/>
  <c r="E16"/>
  <c r="F16" s="1"/>
  <c r="B12"/>
  <c r="E31" i="5"/>
  <c r="F31" s="1"/>
  <c r="G31" s="1"/>
  <c r="F30"/>
  <c r="E30"/>
  <c r="G30" s="1"/>
  <c r="E17"/>
  <c r="E42"/>
  <c r="G41"/>
  <c r="F41"/>
  <c r="E41"/>
  <c r="G40"/>
  <c r="F40"/>
  <c r="E40"/>
  <c r="F39"/>
  <c r="E39"/>
  <c r="G39" s="1"/>
  <c r="E38"/>
  <c r="G37"/>
  <c r="F37"/>
  <c r="E37"/>
  <c r="G36"/>
  <c r="F36"/>
  <c r="E36"/>
  <c r="F35"/>
  <c r="E35"/>
  <c r="G35" s="1"/>
  <c r="E34"/>
  <c r="E33"/>
  <c r="F33" s="1"/>
  <c r="G33" s="1"/>
  <c r="E32"/>
  <c r="F32" s="1"/>
  <c r="G32" s="1"/>
  <c r="G28"/>
  <c r="G27"/>
  <c r="G26"/>
  <c r="G25"/>
  <c r="G24"/>
  <c r="G23"/>
  <c r="G22"/>
  <c r="G21"/>
  <c r="G20"/>
  <c r="G19"/>
  <c r="E18"/>
  <c r="F18" s="1"/>
  <c r="G18" s="1"/>
  <c r="F16"/>
  <c r="E16"/>
  <c r="B12"/>
  <c r="E20" i="4"/>
  <c r="C18"/>
  <c r="F42" i="3"/>
  <c r="E42"/>
  <c r="G42" s="1"/>
  <c r="E41"/>
  <c r="F41" s="1"/>
  <c r="F40"/>
  <c r="E40"/>
  <c r="G40" s="1"/>
  <c r="E39"/>
  <c r="F39" s="1"/>
  <c r="F38"/>
  <c r="E38"/>
  <c r="G38" s="1"/>
  <c r="E37"/>
  <c r="F37" s="1"/>
  <c r="F36"/>
  <c r="E36"/>
  <c r="G36" s="1"/>
  <c r="E35"/>
  <c r="F35" s="1"/>
  <c r="F34"/>
  <c r="E34"/>
  <c r="G34" s="1"/>
  <c r="E33"/>
  <c r="F33" s="1"/>
  <c r="F32"/>
  <c r="E32"/>
  <c r="G32" s="1"/>
  <c r="G28"/>
  <c r="G27"/>
  <c r="G26"/>
  <c r="G25"/>
  <c r="G24"/>
  <c r="G23"/>
  <c r="G22"/>
  <c r="G21"/>
  <c r="G20"/>
  <c r="G19"/>
  <c r="E18"/>
  <c r="F18" s="1"/>
  <c r="F17"/>
  <c r="E17"/>
  <c r="G17" s="1"/>
  <c r="E16"/>
  <c r="F16" s="1"/>
  <c r="F43" s="1"/>
  <c r="B12"/>
  <c r="E42" i="2"/>
  <c r="F42" s="1"/>
  <c r="E41"/>
  <c r="E40"/>
  <c r="F40" s="1"/>
  <c r="F39"/>
  <c r="E39"/>
  <c r="E38"/>
  <c r="F38" s="1"/>
  <c r="E37"/>
  <c r="E36"/>
  <c r="F36" s="1"/>
  <c r="F35"/>
  <c r="E35"/>
  <c r="F34"/>
  <c r="E34"/>
  <c r="E33"/>
  <c r="F33" s="1"/>
  <c r="E31"/>
  <c r="E30"/>
  <c r="F30" s="1"/>
  <c r="F28"/>
  <c r="E28"/>
  <c r="G27"/>
  <c r="G26"/>
  <c r="G25"/>
  <c r="G24"/>
  <c r="G23"/>
  <c r="G22"/>
  <c r="G21"/>
  <c r="G20"/>
  <c r="G19"/>
  <c r="E18"/>
  <c r="D17"/>
  <c r="E17" s="1"/>
  <c r="F17" s="1"/>
  <c r="E16"/>
  <c r="B12"/>
  <c r="E42" i="1"/>
  <c r="F42" s="1"/>
  <c r="F41"/>
  <c r="E41"/>
  <c r="E40"/>
  <c r="F40" s="1"/>
  <c r="E39"/>
  <c r="F39" s="1"/>
  <c r="E38"/>
  <c r="F38" s="1"/>
  <c r="F37"/>
  <c r="E37"/>
  <c r="E36"/>
  <c r="F36" s="1"/>
  <c r="E35"/>
  <c r="F35" s="1"/>
  <c r="E34"/>
  <c r="F34" s="1"/>
  <c r="E33"/>
  <c r="F33" s="1"/>
  <c r="F31"/>
  <c r="E31"/>
  <c r="E30"/>
  <c r="F30" s="1"/>
  <c r="E28"/>
  <c r="F28" s="1"/>
  <c r="G27"/>
  <c r="G26"/>
  <c r="G25"/>
  <c r="G24"/>
  <c r="G23"/>
  <c r="G22"/>
  <c r="G21"/>
  <c r="G20"/>
  <c r="G19"/>
  <c r="F18"/>
  <c r="E18"/>
  <c r="E17"/>
  <c r="F17" s="1"/>
  <c r="E16"/>
  <c r="E43" s="1"/>
  <c r="B12"/>
  <c r="E43" i="8" l="1"/>
  <c r="F16"/>
  <c r="G17"/>
  <c r="G29"/>
  <c r="G33"/>
  <c r="G37"/>
  <c r="G41"/>
  <c r="G31" i="7"/>
  <c r="G30"/>
  <c r="G17"/>
  <c r="F43"/>
  <c r="G16"/>
  <c r="G33"/>
  <c r="G37"/>
  <c r="G41"/>
  <c r="E43"/>
  <c r="G32" i="6"/>
  <c r="G31"/>
  <c r="G16"/>
  <c r="G42"/>
  <c r="G34"/>
  <c r="E43"/>
  <c r="F17"/>
  <c r="G17" s="1"/>
  <c r="F30"/>
  <c r="G30" s="1"/>
  <c r="F34"/>
  <c r="F38"/>
  <c r="G38" s="1"/>
  <c r="F42"/>
  <c r="G17" i="5"/>
  <c r="F17"/>
  <c r="E43"/>
  <c r="G34"/>
  <c r="G16"/>
  <c r="F34"/>
  <c r="F43" s="1"/>
  <c r="F38"/>
  <c r="G38" s="1"/>
  <c r="F42"/>
  <c r="G42" s="1"/>
  <c r="E43" i="2"/>
  <c r="F18"/>
  <c r="G18" s="1"/>
  <c r="G28"/>
  <c r="F31"/>
  <c r="G31" s="1"/>
  <c r="G34"/>
  <c r="G35"/>
  <c r="F37"/>
  <c r="G37" s="1"/>
  <c r="G39"/>
  <c r="F41"/>
  <c r="G41" s="1"/>
  <c r="F16" i="1"/>
  <c r="G18"/>
  <c r="G31"/>
  <c r="G37"/>
  <c r="G41"/>
  <c r="G28"/>
  <c r="G34"/>
  <c r="G35"/>
  <c r="G39"/>
  <c r="F43"/>
  <c r="G17"/>
  <c r="G30"/>
  <c r="G33"/>
  <c r="G36"/>
  <c r="G38"/>
  <c r="G40"/>
  <c r="G42"/>
  <c r="G17" i="2"/>
  <c r="G30"/>
  <c r="G33"/>
  <c r="G36"/>
  <c r="G38"/>
  <c r="G40"/>
  <c r="G42"/>
  <c r="G16" i="3"/>
  <c r="G18"/>
  <c r="G33"/>
  <c r="G35"/>
  <c r="G37"/>
  <c r="G39"/>
  <c r="G41"/>
  <c r="E43"/>
  <c r="G16" i="1"/>
  <c r="G43" s="1"/>
  <c r="B11" s="1"/>
  <c r="F16" i="2"/>
  <c r="F43" s="1"/>
  <c r="F43" i="8" l="1"/>
  <c r="G16"/>
  <c r="G43" s="1"/>
  <c r="B11" s="1"/>
  <c r="G43" i="7"/>
  <c r="B11" s="1"/>
  <c r="G43" i="6"/>
  <c r="B11" s="1"/>
  <c r="F43"/>
  <c r="G43" i="5"/>
  <c r="B11" s="1"/>
  <c r="G16" i="2"/>
  <c r="G43" i="3"/>
  <c r="B11" s="1"/>
  <c r="G43" i="2"/>
  <c r="B11" s="1"/>
</calcChain>
</file>

<file path=xl/sharedStrings.xml><?xml version="1.0" encoding="utf-8"?>
<sst xmlns="http://schemas.openxmlformats.org/spreadsheetml/2006/main" count="344" uniqueCount="180">
  <si>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</si>
  <si>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</si>
  <si>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</si>
  <si>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</si>
  <si>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</si>
  <si>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</si>
  <si>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</si>
  <si>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</si>
  <si>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</si>
  <si>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</si>
  <si>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</si>
  <si>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</si>
  <si>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</si>
  <si>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</si>
  <si>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</si>
  <si>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</si>
  <si>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디지털복사기</t>
    <phoneticPr fontId="3" type="noConversion"/>
  </si>
  <si>
    <t>ir 502k</t>
    <phoneticPr fontId="3" type="noConversion"/>
  </si>
  <si>
    <t xml:space="preserve">출력해상도 1200 x 1200dpi </t>
    <phoneticPr fontId="3" type="noConversion"/>
  </si>
  <si>
    <t>분당 35매 출력속도</t>
    <phoneticPr fontId="3" type="noConversion"/>
  </si>
  <si>
    <t>첫장 복사시간 3.9초</t>
    <phoneticPr fontId="3" type="noConversion"/>
  </si>
  <si>
    <t>다양한 복사 및 문서 소트기능</t>
    <phoneticPr fontId="3" type="noConversion"/>
  </si>
  <si>
    <t>양면 인쇄장치 기본제공(DADF 장착시 양면스캔, 양면인쇄, 양면복사)</t>
    <phoneticPr fontId="3" type="noConversion"/>
  </si>
  <si>
    <t>다양한 용지 사이즈와 두께에 대응</t>
    <phoneticPr fontId="3" type="noConversion"/>
  </si>
  <si>
    <t>용지급지장치 550매 카세트 2ea + 50매 수동급지함 (1,150매)</t>
    <phoneticPr fontId="3" type="noConversion"/>
  </si>
  <si>
    <t>DADF</t>
    <phoneticPr fontId="3" type="noConversion"/>
  </si>
  <si>
    <t>기본 메모리 512MB</t>
    <phoneticPr fontId="3" type="noConversion"/>
  </si>
  <si>
    <t>USB 스캔가능 (옵션)</t>
    <phoneticPr fontId="3" type="noConversion"/>
  </si>
  <si>
    <t>옵션보드</t>
    <phoneticPr fontId="3" type="noConversion"/>
  </si>
  <si>
    <t>UFR II 프린터/스캔</t>
    <phoneticPr fontId="3" type="noConversion"/>
  </si>
  <si>
    <t>스캔해상도 600dpi</t>
    <phoneticPr fontId="3" type="noConversion"/>
  </si>
  <si>
    <t>51ppm 양면 ADF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</si>
  <si>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</si>
  <si>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</si>
  <si>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</si>
  <si>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</si>
  <si>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1. 조달청 납품 및 수의계약 가능합니다.</t>
    <phoneticPr fontId="3" type="noConversion"/>
  </si>
  <si>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</si>
  <si>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</si>
  <si>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</si>
  <si>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</si>
  <si>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</si>
  <si>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견 적 합 계 :</t>
    <phoneticPr fontId="3" type="noConversion"/>
  </si>
  <si>
    <t xml:space="preserve">견 적 일 자 : </t>
    <phoneticPr fontId="3" type="noConversion"/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</si>
  <si>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</si>
  <si>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</si>
  <si>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</si>
  <si>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</si>
  <si>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</si>
  <si>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</si>
  <si>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</si>
  <si>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디지털복사기</t>
    <phoneticPr fontId="3" type="noConversion"/>
  </si>
  <si>
    <t>ir 501k</t>
    <phoneticPr fontId="3" type="noConversion"/>
  </si>
  <si>
    <t xml:space="preserve">출력해상도 1200 x 1200dpi </t>
    <phoneticPr fontId="3" type="noConversion"/>
  </si>
  <si>
    <t>분당 30매 출력속도</t>
    <phoneticPr fontId="3" type="noConversion"/>
  </si>
  <si>
    <t>첫장 복사시간 4.2초</t>
    <phoneticPr fontId="3" type="noConversion"/>
  </si>
  <si>
    <t>다양한 복사 및 문서 소트기능</t>
    <phoneticPr fontId="3" type="noConversion"/>
  </si>
  <si>
    <t>양면 인쇄장치 기본제공(DADF 장착시 양면스캔, 양면인쇄, 양면복사)</t>
    <phoneticPr fontId="3" type="noConversion"/>
  </si>
  <si>
    <t>다양한 용지 사이즈와 두께에 대응</t>
    <phoneticPr fontId="3" type="noConversion"/>
  </si>
  <si>
    <t>용지급지장치 550매 카세트 2ea + 50매 수동급지함 (1,150매)</t>
    <phoneticPr fontId="3" type="noConversion"/>
  </si>
  <si>
    <t>DADF</t>
    <phoneticPr fontId="3" type="noConversion"/>
  </si>
  <si>
    <t>기본 메모리 512MB</t>
    <phoneticPr fontId="3" type="noConversion"/>
  </si>
  <si>
    <t>USB 스캔가능 (옵션)</t>
    <phoneticPr fontId="3" type="noConversion"/>
  </si>
  <si>
    <t>옵션보드</t>
    <phoneticPr fontId="3" type="noConversion"/>
  </si>
  <si>
    <t>UFR II 프린터/스캔</t>
    <phoneticPr fontId="3" type="noConversion"/>
  </si>
  <si>
    <t>스캔해상도 600dpi</t>
    <phoneticPr fontId="3" type="noConversion"/>
  </si>
  <si>
    <t>51ppm 양면 ADF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</si>
  <si>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</si>
  <si>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</si>
  <si>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</si>
  <si>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</si>
  <si>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첫장 복사시간 6.4초</t>
    <phoneticPr fontId="3" type="noConversion"/>
  </si>
  <si>
    <t>용지급지장치 550매 카세트 2ea + 100매 수동급지함 (1,200매)</t>
    <phoneticPr fontId="3" type="noConversion"/>
  </si>
  <si>
    <t>기본 메모리 256MB</t>
    <phoneticPr fontId="3" type="noConversion"/>
  </si>
  <si>
    <t>프린터 킷 기본내장</t>
    <phoneticPr fontId="3" type="noConversion"/>
  </si>
  <si>
    <t>양면 ADF</t>
    <phoneticPr fontId="3" type="noConversion"/>
  </si>
  <si>
    <t>캐논 ir323k</t>
    <phoneticPr fontId="3" type="noConversion"/>
  </si>
  <si>
    <t>60GB 하드디스크 기본장착 (전자복사기 보안적합성 인증획득(CC인증) 제품)</t>
    <phoneticPr fontId="3" type="noConversion"/>
  </si>
  <si>
    <t>2. 수의계약시 기존제품 50만원 보상판매 가능합니다.</t>
    <phoneticPr fontId="3" type="noConversion"/>
  </si>
  <si>
    <t>강원도 보육정보센터</t>
    <phoneticPr fontId="3" type="noConversion"/>
  </si>
  <si>
    <t>전자복사기 제품비교</t>
    <phoneticPr fontId="3" type="noConversion"/>
  </si>
  <si>
    <t>모델명</t>
    <phoneticPr fontId="10" type="noConversion"/>
  </si>
  <si>
    <t>캐논 ir 502k</t>
    <phoneticPr fontId="10" type="noConversion"/>
  </si>
  <si>
    <t>캐논 ir 501k</t>
    <phoneticPr fontId="10" type="noConversion"/>
  </si>
  <si>
    <t>캐논 ir 323k</t>
    <phoneticPr fontId="10" type="noConversion"/>
  </si>
  <si>
    <t>제록스 DC III 3007G</t>
    <phoneticPr fontId="10" type="noConversion"/>
  </si>
  <si>
    <t>인쇄속도</t>
  </si>
  <si>
    <t>분당 35매</t>
    <phoneticPr fontId="10" type="noConversion"/>
  </si>
  <si>
    <t>분당 30매</t>
    <phoneticPr fontId="10" type="noConversion"/>
  </si>
  <si>
    <t>해상도</t>
  </si>
  <si>
    <t>1,200×1,200dpi</t>
  </si>
  <si>
    <t>첫장 인쇄속도</t>
  </si>
  <si>
    <t>3.9초</t>
    <phoneticPr fontId="10" type="noConversion"/>
  </si>
  <si>
    <t>4.2초</t>
    <phoneticPr fontId="10" type="noConversion"/>
  </si>
  <si>
    <t>6.4초</t>
    <phoneticPr fontId="10" type="noConversion"/>
  </si>
  <si>
    <t>4.3초</t>
    <phoneticPr fontId="10" type="noConversion"/>
  </si>
  <si>
    <t>Network</t>
  </si>
  <si>
    <t>10/100 Base-TX</t>
    <phoneticPr fontId="10" type="noConversion"/>
  </si>
  <si>
    <t>자동양면인쇄</t>
  </si>
  <si>
    <t>기본 지원</t>
  </si>
  <si>
    <t>카세트급지</t>
    <phoneticPr fontId="3" type="noConversion"/>
  </si>
  <si>
    <t>550매 카세트 x 2</t>
    <phoneticPr fontId="10" type="noConversion"/>
  </si>
  <si>
    <t>500매 카세트 x 2</t>
    <phoneticPr fontId="10" type="noConversion"/>
  </si>
  <si>
    <t>수동급지</t>
    <phoneticPr fontId="10" type="noConversion"/>
  </si>
  <si>
    <t>수동 50매</t>
    <phoneticPr fontId="10" type="noConversion"/>
  </si>
  <si>
    <t>수동 100매</t>
    <phoneticPr fontId="10" type="noConversion"/>
  </si>
  <si>
    <t>수동 95매</t>
    <phoneticPr fontId="10" type="noConversion"/>
  </si>
  <si>
    <t>대응용지</t>
    <phoneticPr fontId="10" type="noConversion"/>
  </si>
  <si>
    <t>최대 super A3</t>
    <phoneticPr fontId="10" type="noConversion"/>
  </si>
  <si>
    <t>메모리</t>
  </si>
  <si>
    <t>기본 512MB (1GB)</t>
    <phoneticPr fontId="10" type="noConversion"/>
  </si>
  <si>
    <t>기본 256MB (768MB)</t>
    <phoneticPr fontId="10" type="noConversion"/>
  </si>
  <si>
    <t>기본 512MB(768MB)</t>
    <phoneticPr fontId="10" type="noConversion"/>
  </si>
  <si>
    <t>하드디스크 기본 60GB</t>
    <phoneticPr fontId="10" type="noConversion"/>
  </si>
  <si>
    <t>하드디스크 (옵션 40GB)</t>
    <phoneticPr fontId="10" type="noConversion"/>
  </si>
  <si>
    <t>스캔기능</t>
    <phoneticPr fontId="10" type="noConversion"/>
  </si>
  <si>
    <t>기본지원</t>
    <phoneticPr fontId="10" type="noConversion"/>
  </si>
  <si>
    <t>옵션</t>
    <phoneticPr fontId="10" type="noConversion"/>
  </si>
  <si>
    <t>스캔해상도</t>
    <phoneticPr fontId="10" type="noConversion"/>
  </si>
  <si>
    <t>600dpi x 600dpi</t>
    <phoneticPr fontId="10" type="noConversion"/>
  </si>
  <si>
    <t>스캔속도</t>
    <phoneticPr fontId="10" type="noConversion"/>
  </si>
  <si>
    <t>분당 51매</t>
    <phoneticPr fontId="10" type="noConversion"/>
  </si>
  <si>
    <t>분당 50매</t>
    <phoneticPr fontId="10" type="noConversion"/>
  </si>
  <si>
    <t>기본옵션</t>
    <phoneticPr fontId="10" type="noConversion"/>
  </si>
  <si>
    <t>프린터킷(스캔) 포함</t>
    <phoneticPr fontId="10" type="noConversion"/>
  </si>
  <si>
    <t>DADF 포함</t>
    <phoneticPr fontId="10" type="noConversion"/>
  </si>
  <si>
    <t>기본가격</t>
    <phoneticPr fontId="10" type="noConversion"/>
  </si>
  <si>
    <t>추가구성</t>
    <phoneticPr fontId="10" type="noConversion"/>
  </si>
  <si>
    <r>
      <rPr>
        <b/>
        <sz val="11"/>
        <rFont val="돋움"/>
        <family val="3"/>
        <charset val="129"/>
      </rPr>
      <t>프린터</t>
    </r>
    <r>
      <rPr>
        <b/>
        <sz val="11"/>
        <rFont val="Arial"/>
        <family val="2"/>
      </rPr>
      <t>(</t>
    </r>
    <r>
      <rPr>
        <b/>
        <sz val="11"/>
        <rFont val="돋움"/>
        <family val="3"/>
        <charset val="129"/>
      </rPr>
      <t>스캔</t>
    </r>
    <r>
      <rPr>
        <b/>
        <sz val="11"/>
        <rFont val="Arial"/>
        <family val="2"/>
      </rPr>
      <t>) + DADF</t>
    </r>
    <phoneticPr fontId="10" type="noConversion"/>
  </si>
  <si>
    <r>
      <t xml:space="preserve"> </t>
    </r>
    <r>
      <rPr>
        <b/>
        <sz val="11"/>
        <rFont val="돋움"/>
        <family val="3"/>
        <charset val="129"/>
      </rPr>
      <t>프린터</t>
    </r>
    <r>
      <rPr>
        <b/>
        <sz val="11"/>
        <rFont val="Arial"/>
        <family val="2"/>
      </rPr>
      <t>(</t>
    </r>
    <r>
      <rPr>
        <b/>
        <sz val="11"/>
        <rFont val="돋움"/>
        <family val="3"/>
        <charset val="129"/>
      </rPr>
      <t>스캔</t>
    </r>
    <r>
      <rPr>
        <b/>
        <sz val="11"/>
        <rFont val="Arial"/>
        <family val="2"/>
      </rPr>
      <t>) + DADF</t>
    </r>
    <phoneticPr fontId="10" type="noConversion"/>
  </si>
  <si>
    <t xml:space="preserve"> DADF</t>
    <phoneticPr fontId="10" type="noConversion"/>
  </si>
  <si>
    <r>
      <t xml:space="preserve"> </t>
    </r>
    <r>
      <rPr>
        <b/>
        <sz val="11"/>
        <rFont val="돋움"/>
        <family val="3"/>
        <charset val="129"/>
      </rPr>
      <t>프린터킷</t>
    </r>
    <phoneticPr fontId="10" type="noConversion"/>
  </si>
  <si>
    <t>합계금액</t>
    <phoneticPr fontId="10" type="noConversion"/>
  </si>
  <si>
    <t>캠코더</t>
    <phoneticPr fontId="3" type="noConversion"/>
  </si>
  <si>
    <t>소니 HDR-CX560</t>
    <phoneticPr fontId="3" type="noConversion"/>
  </si>
  <si>
    <t>디지털 캠코더 / 메모리 방식</t>
    <phoneticPr fontId="3" type="noConversion"/>
  </si>
  <si>
    <t>1/2,88" Exmor R 센서</t>
    <phoneticPr fontId="3" type="noConversion"/>
  </si>
  <si>
    <t>1230만 화소 (유효화소 614만)</t>
    <phoneticPr fontId="3" type="noConversion"/>
  </si>
  <si>
    <t>F 1.8 / 3 Lux / 광학 10배줌</t>
    <phoneticPr fontId="3" type="noConversion"/>
  </si>
  <si>
    <t>3.0형 LCD</t>
    <phoneticPr fontId="3" type="noConversion"/>
  </si>
  <si>
    <t>MPEG4-AVC / H.264</t>
    <phoneticPr fontId="3" type="noConversion"/>
  </si>
  <si>
    <t>SDHC / 메모리 스틱 외장메모리</t>
    <phoneticPr fontId="3" type="noConversion"/>
  </si>
  <si>
    <t>내장 메모리 64GB</t>
    <phoneticPr fontId="3" type="noConversion"/>
  </si>
  <si>
    <t>얼굴인식 / 야간촬영 / 듀얼레코딩 / 줌마이크</t>
    <phoneticPr fontId="3" type="noConversion"/>
  </si>
  <si>
    <t>추가옵션</t>
    <phoneticPr fontId="3" type="noConversion"/>
  </si>
  <si>
    <t xml:space="preserve">1. www.sonystyle.co.kr </t>
    <phoneticPr fontId="3" type="noConversion"/>
  </si>
  <si>
    <t>가방 LCS-U30/B</t>
    <phoneticPr fontId="3" type="noConversion"/>
  </si>
  <si>
    <t>배터리 NP-FV70</t>
    <phoneticPr fontId="3" type="noConversion"/>
  </si>
  <si>
    <t>sony 메모리스틱 32GB</t>
    <phoneticPr fontId="3" type="noConversion"/>
  </si>
  <si>
    <t>풀 HD 동영상 화질 / 1200만 화소의 고해상도 정지영상</t>
    <phoneticPr fontId="3" type="noConversion"/>
  </si>
  <si>
    <t>디지털카메라</t>
    <phoneticPr fontId="3" type="noConversion"/>
  </si>
  <si>
    <t>캐논 파워샷 G12</t>
    <phoneticPr fontId="3" type="noConversion"/>
  </si>
  <si>
    <t>하이엔드 컴팩트 카메라</t>
    <phoneticPr fontId="3" type="noConversion"/>
  </si>
  <si>
    <t>카메라 유효화소수 1,000만 화소</t>
    <phoneticPr fontId="3" type="noConversion"/>
  </si>
  <si>
    <t>초점거리 5X 줌 (28 ~ 140)</t>
    <phoneticPr fontId="3" type="noConversion"/>
  </si>
  <si>
    <t>촬영범위 : 1cm ~ 무한대</t>
    <phoneticPr fontId="3" type="noConversion"/>
  </si>
  <si>
    <t>Digic 4 이미징 프로세서, 내장 이미지 스태빌라이저 시스템</t>
    <phoneticPr fontId="3" type="noConversion"/>
  </si>
  <si>
    <t>2.8형 내장 LCD 모니터</t>
    <phoneticPr fontId="3" type="noConversion"/>
  </si>
  <si>
    <t>셔터스피드 1/4000 초</t>
    <phoneticPr fontId="3" type="noConversion"/>
  </si>
  <si>
    <t>연속촬영 속도 약 4.2매 / 초</t>
    <phoneticPr fontId="3" type="noConversion"/>
  </si>
  <si>
    <t>배터리  NB-7L</t>
    <phoneticPr fontId="3" type="noConversion"/>
  </si>
  <si>
    <t>캐논 SDHC 32GB</t>
    <phoneticPr fontId="3" type="noConversion"/>
  </si>
  <si>
    <t>캐논 SDHC 16GB</t>
    <phoneticPr fontId="3" type="noConversion"/>
  </si>
  <si>
    <t>DSLR 카메라</t>
    <phoneticPr fontId="3" type="noConversion"/>
  </si>
  <si>
    <t>캐논 EOS 600D</t>
    <phoneticPr fontId="3" type="noConversion"/>
  </si>
  <si>
    <t>카메라 유효화소수 1,800만 화소</t>
    <phoneticPr fontId="3" type="noConversion"/>
  </si>
  <si>
    <t>full HD EOS Movie 촬영가능</t>
    <phoneticPr fontId="3" type="noConversion"/>
  </si>
  <si>
    <t>Digic 4 이미징 프로세서</t>
    <phoneticPr fontId="3" type="noConversion"/>
  </si>
  <si>
    <t>상용감도 ISO 100~6400 (확장 12,800)으로 야경촬영가능</t>
    <phoneticPr fontId="3" type="noConversion"/>
  </si>
  <si>
    <t>연속촬영 속도 약 3.7fps (최대 약 34매)</t>
    <phoneticPr fontId="3" type="noConversion"/>
  </si>
  <si>
    <t>3.0인치 104만 도트의 회전형 클리어뷰 LCD</t>
    <phoneticPr fontId="3" type="noConversion"/>
  </si>
  <si>
    <t>배터리  LP-E8</t>
    <phoneticPr fontId="3" type="noConversion"/>
  </si>
  <si>
    <t>가방 BAG 7050</t>
    <phoneticPr fontId="3" type="noConversion"/>
  </si>
  <si>
    <t>렌즈</t>
    <phoneticPr fontId="3" type="noConversion"/>
  </si>
  <si>
    <t>캐논 EF-S 18-200mm f/3.5-5.6 is</t>
    <phoneticPr fontId="3" type="noConversion"/>
  </si>
  <si>
    <t>캐논 EOS 60D</t>
    <phoneticPr fontId="3" type="noConversion"/>
  </si>
  <si>
    <t>연속촬영 속도 약 5.3fps (최대 약 58매)</t>
    <phoneticPr fontId="3" type="noConversion"/>
  </si>
  <si>
    <t>셔터스피드 1/8000 초</t>
    <phoneticPr fontId="3" type="noConversion"/>
  </si>
  <si>
    <t>35분할 TTL 풀조리개 측광</t>
    <phoneticPr fontId="3" type="noConversion"/>
  </si>
  <si>
    <t>Ef 18-55mm IS렌즈</t>
    <phoneticPr fontId="3" type="noConversion"/>
  </si>
</sst>
</file>

<file path=xl/styles.xml><?xml version="1.0" encoding="utf-8"?>
<styleSheet xmlns="http://schemas.openxmlformats.org/spreadsheetml/2006/main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_ * #,##0_ ;_ * \-#,##0_ ;_ * &quot;-&quot;_ ;_ @_ "/>
    <numFmt numFmtId="178" formatCode="_ * #,##0.00_ ;_ * \-#,##0.00_ ;_ * &quot;-&quot;??_ ;_ @_ 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</numFmts>
  <fonts count="17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20"/>
      <name val="돋움"/>
      <family val="3"/>
      <charset val="129"/>
    </font>
    <font>
      <b/>
      <sz val="12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2"/>
      <name val="맑은 고딕"/>
      <family val="3"/>
      <charset val="129"/>
      <scheme val="major"/>
    </font>
    <font>
      <sz val="11"/>
      <name val="Arial Narrow"/>
      <family val="2"/>
    </font>
    <font>
      <b/>
      <sz val="11"/>
      <name val="Arial"/>
      <family val="2"/>
    </font>
    <font>
      <b/>
      <sz val="11"/>
      <name val="돋움"/>
      <family val="3"/>
      <charset val="129"/>
    </font>
    <font>
      <sz val="1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0" fontId="16" fillId="0" borderId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0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49" fontId="11" fillId="3" borderId="17" xfId="0" applyNumberFormat="1" applyFont="1" applyFill="1" applyBorder="1" applyAlignment="1">
      <alignment horizontal="center" vertical="center"/>
    </xf>
    <xf numFmtId="49" fontId="11" fillId="3" borderId="18" xfId="0" applyNumberFormat="1" applyFont="1" applyFill="1" applyBorder="1" applyAlignment="1">
      <alignment horizontal="center" vertical="center"/>
    </xf>
    <xf numFmtId="49" fontId="12" fillId="3" borderId="0" xfId="0" applyNumberFormat="1" applyFont="1" applyFill="1" applyAlignment="1">
      <alignment horizontal="center" vertical="center"/>
    </xf>
    <xf numFmtId="0" fontId="9" fillId="3" borderId="19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3" fillId="3" borderId="0" xfId="3" applyFont="1" applyFill="1" applyAlignment="1">
      <alignment horizontal="center" vertical="center"/>
    </xf>
    <xf numFmtId="0" fontId="9" fillId="3" borderId="20" xfId="0" applyFont="1" applyFill="1" applyBorder="1" applyAlignment="1">
      <alignment horizontal="center" vertical="center" wrapText="1"/>
    </xf>
    <xf numFmtId="0" fontId="9" fillId="3" borderId="19" xfId="3" applyFont="1" applyFill="1" applyBorder="1" applyAlignment="1">
      <alignment horizontal="center" vertical="center"/>
    </xf>
    <xf numFmtId="0" fontId="9" fillId="3" borderId="3" xfId="3" applyFont="1" applyFill="1" applyBorder="1" applyAlignment="1">
      <alignment horizontal="center" vertical="center"/>
    </xf>
    <xf numFmtId="0" fontId="11" fillId="3" borderId="20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/>
    </xf>
    <xf numFmtId="41" fontId="9" fillId="3" borderId="3" xfId="4" applyFont="1" applyFill="1" applyBorder="1" applyAlignment="1">
      <alignment horizontal="center" vertical="center"/>
    </xf>
    <xf numFmtId="41" fontId="9" fillId="3" borderId="20" xfId="4" applyFont="1" applyFill="1" applyBorder="1" applyAlignment="1">
      <alignment horizontal="center" vertical="center"/>
    </xf>
    <xf numFmtId="0" fontId="14" fillId="3" borderId="19" xfId="3" applyFont="1" applyFill="1" applyBorder="1" applyAlignment="1">
      <alignment horizontal="center" vertical="center"/>
    </xf>
    <xf numFmtId="0" fontId="13" fillId="3" borderId="3" xfId="3" applyFont="1" applyFill="1" applyBorder="1" applyAlignment="1">
      <alignment horizontal="center" vertical="center"/>
    </xf>
    <xf numFmtId="0" fontId="13" fillId="3" borderId="20" xfId="3" applyFont="1" applyFill="1" applyBorder="1" applyAlignment="1">
      <alignment horizontal="center" vertical="center"/>
    </xf>
    <xf numFmtId="0" fontId="9" fillId="3" borderId="21" xfId="3" applyFont="1" applyFill="1" applyBorder="1" applyAlignment="1">
      <alignment horizontal="center" vertical="center"/>
    </xf>
    <xf numFmtId="41" fontId="11" fillId="3" borderId="22" xfId="4" applyFont="1" applyFill="1" applyBorder="1" applyAlignment="1">
      <alignment horizontal="center" vertical="center"/>
    </xf>
    <xf numFmtId="41" fontId="9" fillId="3" borderId="22" xfId="4" applyFont="1" applyFill="1" applyBorder="1" applyAlignment="1">
      <alignment horizontal="center" vertical="center"/>
    </xf>
    <xf numFmtId="41" fontId="11" fillId="3" borderId="23" xfId="4" applyFont="1" applyFill="1" applyBorder="1" applyAlignment="1">
      <alignment horizontal="center" vertical="center"/>
    </xf>
    <xf numFmtId="41" fontId="4" fillId="0" borderId="10" xfId="1" applyFont="1" applyBorder="1" applyAlignment="1">
      <alignment horizontal="left"/>
    </xf>
    <xf numFmtId="41" fontId="4" fillId="0" borderId="10" xfId="1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8" fillId="3" borderId="0" xfId="0" applyFont="1" applyFill="1" applyAlignment="1">
      <alignment horizontal="center"/>
    </xf>
    <xf numFmtId="0" fontId="9" fillId="3" borderId="19" xfId="0" applyFont="1" applyFill="1" applyBorder="1" applyAlignment="1">
      <alignment horizontal="center" vertical="center" wrapText="1"/>
    </xf>
  </cellXfs>
  <cellStyles count="12">
    <cellStyle name="Comma [0]_laroux" xfId="5"/>
    <cellStyle name="Comma_laroux" xfId="6"/>
    <cellStyle name="Currency [0]_laroux" xfId="7"/>
    <cellStyle name="Currency_laroux" xfId="8"/>
    <cellStyle name="Normal_Certs Q2" xfId="9"/>
    <cellStyle name="쉼표 [0]" xfId="1" builtinId="6"/>
    <cellStyle name="쉼표 [0] 2" xfId="4"/>
    <cellStyle name="콤마 [0]_소형기시장" xfId="10"/>
    <cellStyle name="콤마_소형기시장" xfId="11"/>
    <cellStyle name="통화 [0]" xfId="2" builtinId="7"/>
    <cellStyle name="표준" xfId="0" builtinId="0"/>
    <cellStyle name="표준_LBP 신기종 사양표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6"/>
  <sheetViews>
    <sheetView tabSelected="1" zoomScaleNormal="100" workbookViewId="0">
      <selection activeCell="C39" sqref="C39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>
      <c r="A1" s="72" t="s">
        <v>37</v>
      </c>
      <c r="B1" s="72"/>
      <c r="C1" s="72"/>
      <c r="D1" s="72"/>
      <c r="E1" s="72"/>
      <c r="F1" s="72"/>
      <c r="G1" s="72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73" t="s">
        <v>79</v>
      </c>
      <c r="B4" s="73"/>
      <c r="C4" s="7" t="s">
        <v>38</v>
      </c>
      <c r="D4" s="4"/>
      <c r="E4" s="4"/>
    </row>
    <row r="5" spans="1:7" ht="15" customHeight="1">
      <c r="A5" s="8" t="s">
        <v>39</v>
      </c>
      <c r="B5" s="9"/>
      <c r="C5" s="10"/>
      <c r="D5" s="4"/>
      <c r="E5" s="4"/>
    </row>
    <row r="6" spans="1:7" ht="15" customHeight="1">
      <c r="A6" s="8" t="s">
        <v>40</v>
      </c>
      <c r="B6" s="9"/>
      <c r="C6" s="4"/>
      <c r="D6" s="4"/>
      <c r="E6" s="4"/>
    </row>
    <row r="7" spans="1:7" ht="15" customHeight="1">
      <c r="A7" s="8" t="s">
        <v>41</v>
      </c>
      <c r="B7" s="9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42</v>
      </c>
      <c r="B11" s="12">
        <f>G43</f>
        <v>2799500</v>
      </c>
      <c r="C11" s="4"/>
      <c r="D11" s="4"/>
      <c r="E11" s="4"/>
    </row>
    <row r="12" spans="1:7" ht="15" customHeight="1">
      <c r="A12" s="2" t="s">
        <v>43</v>
      </c>
      <c r="B12" s="13">
        <f ca="1">NOW()</f>
        <v>40753.737062615743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44</v>
      </c>
      <c r="B15" s="15" t="s">
        <v>45</v>
      </c>
      <c r="C15" s="16" t="s">
        <v>46</v>
      </c>
      <c r="D15" s="16" t="s">
        <v>47</v>
      </c>
      <c r="E15" s="17" t="s">
        <v>48</v>
      </c>
      <c r="F15" s="17" t="s">
        <v>49</v>
      </c>
      <c r="G15" s="16" t="s">
        <v>50</v>
      </c>
    </row>
    <row r="16" spans="1:7" s="2" customFormat="1" ht="15" customHeight="1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2" si="0">SUM(E16:F16)</f>
        <v>0</v>
      </c>
    </row>
    <row r="17" spans="1:7" s="2" customFormat="1" ht="15" customHeight="1">
      <c r="A17" s="25" t="s">
        <v>163</v>
      </c>
      <c r="B17" s="26" t="s">
        <v>175</v>
      </c>
      <c r="C17" s="20">
        <v>1</v>
      </c>
      <c r="D17" s="27">
        <v>1400000</v>
      </c>
      <c r="E17" s="22">
        <f>C17*D17</f>
        <v>1400000</v>
      </c>
      <c r="F17" s="23">
        <f>E17*10%</f>
        <v>140000</v>
      </c>
      <c r="G17" s="23">
        <f t="shared" si="0"/>
        <v>1540000</v>
      </c>
    </row>
    <row r="18" spans="1:7" s="2" customFormat="1" ht="15" customHeight="1">
      <c r="A18" s="28"/>
      <c r="B18" s="25"/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>
      <c r="A19" s="28"/>
      <c r="B19" s="70" t="s">
        <v>179</v>
      </c>
      <c r="C19" s="20"/>
      <c r="D19" s="27"/>
      <c r="E19" s="22"/>
      <c r="F19" s="23"/>
      <c r="G19" s="23">
        <f t="shared" si="0"/>
        <v>0</v>
      </c>
    </row>
    <row r="20" spans="1:7" s="2" customFormat="1" ht="15" customHeight="1">
      <c r="A20" s="28"/>
      <c r="B20" s="70" t="s">
        <v>165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>
      <c r="A21" s="28"/>
      <c r="B21" s="70" t="s">
        <v>166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>
      <c r="A22" s="25"/>
      <c r="B22" s="70" t="s">
        <v>167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>
      <c r="A23" s="25"/>
      <c r="B23" s="70" t="s">
        <v>168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>
      <c r="A24" s="32"/>
      <c r="B24" s="70" t="s">
        <v>170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>
      <c r="A25" s="32"/>
      <c r="B25" s="71" t="s">
        <v>177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>
      <c r="A26" s="32"/>
      <c r="B26" s="71" t="s">
        <v>176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>
      <c r="A27" s="32"/>
      <c r="B27" s="71" t="s">
        <v>178</v>
      </c>
      <c r="C27" s="31"/>
      <c r="D27" s="27"/>
      <c r="E27" s="27"/>
      <c r="F27" s="23"/>
      <c r="G27" s="23">
        <f t="shared" si="0"/>
        <v>0</v>
      </c>
    </row>
    <row r="28" spans="1:7" s="2" customFormat="1" ht="15" customHeight="1">
      <c r="A28" s="32"/>
      <c r="B28" s="71"/>
      <c r="C28" s="31"/>
      <c r="D28" s="27"/>
      <c r="E28" s="27"/>
      <c r="F28" s="23"/>
      <c r="G28" s="23">
        <f t="shared" si="0"/>
        <v>0</v>
      </c>
    </row>
    <row r="29" spans="1:7" s="2" customFormat="1" ht="15" customHeight="1">
      <c r="A29" s="32" t="s">
        <v>173</v>
      </c>
      <c r="B29" s="71" t="s">
        <v>174</v>
      </c>
      <c r="C29" s="31">
        <v>1</v>
      </c>
      <c r="D29" s="27">
        <v>800000</v>
      </c>
      <c r="E29" s="27">
        <f t="shared" ref="E29:E34" si="1">C29*D29</f>
        <v>800000</v>
      </c>
      <c r="F29" s="23">
        <f t="shared" ref="F29:F34" si="2">E29*10%</f>
        <v>80000</v>
      </c>
      <c r="G29" s="23">
        <f t="shared" ref="G29:G34" si="3">SUM(E29:F29)</f>
        <v>880000</v>
      </c>
    </row>
    <row r="30" spans="1:7" s="2" customFormat="1" ht="15" customHeight="1">
      <c r="A30" s="32"/>
      <c r="B30" s="71" t="s">
        <v>171</v>
      </c>
      <c r="C30" s="31">
        <v>1</v>
      </c>
      <c r="D30" s="27">
        <v>55000</v>
      </c>
      <c r="E30" s="27">
        <f t="shared" si="1"/>
        <v>55000</v>
      </c>
      <c r="F30" s="23">
        <f t="shared" si="2"/>
        <v>5500</v>
      </c>
      <c r="G30" s="23">
        <f t="shared" si="3"/>
        <v>60500</v>
      </c>
    </row>
    <row r="31" spans="1:7" s="2" customFormat="1" ht="15" customHeight="1">
      <c r="A31" s="32"/>
      <c r="B31" s="71" t="s">
        <v>172</v>
      </c>
      <c r="C31" s="31">
        <v>1</v>
      </c>
      <c r="D31" s="27">
        <v>30000</v>
      </c>
      <c r="E31" s="27">
        <f t="shared" si="1"/>
        <v>30000</v>
      </c>
      <c r="F31" s="23">
        <f t="shared" si="2"/>
        <v>3000</v>
      </c>
      <c r="G31" s="23">
        <f t="shared" si="3"/>
        <v>33000</v>
      </c>
    </row>
    <row r="32" spans="1:7" s="2" customFormat="1" ht="15" customHeight="1">
      <c r="A32" s="32"/>
      <c r="B32" s="71" t="s">
        <v>161</v>
      </c>
      <c r="C32" s="31">
        <v>2</v>
      </c>
      <c r="D32" s="27">
        <v>130000</v>
      </c>
      <c r="E32" s="27">
        <f t="shared" si="1"/>
        <v>260000</v>
      </c>
      <c r="F32" s="23">
        <f t="shared" si="2"/>
        <v>26000</v>
      </c>
      <c r="G32" s="23">
        <f t="shared" si="3"/>
        <v>286000</v>
      </c>
    </row>
    <row r="33" spans="1:7" s="2" customFormat="1" ht="15" customHeight="1">
      <c r="A33" s="32"/>
      <c r="B33" s="71"/>
      <c r="C33" s="31"/>
      <c r="D33" s="27"/>
      <c r="E33" s="27">
        <f t="shared" si="1"/>
        <v>0</v>
      </c>
      <c r="F33" s="23">
        <f t="shared" si="2"/>
        <v>0</v>
      </c>
      <c r="G33" s="23">
        <f t="shared" si="3"/>
        <v>0</v>
      </c>
    </row>
    <row r="34" spans="1:7" s="2" customFormat="1" ht="15" customHeight="1">
      <c r="A34" s="32"/>
      <c r="B34" s="71"/>
      <c r="C34" s="31"/>
      <c r="D34" s="27"/>
      <c r="E34" s="27">
        <f t="shared" si="1"/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>
      <c r="A35" s="32"/>
      <c r="B35" s="71"/>
      <c r="C35" s="31"/>
      <c r="D35" s="27"/>
      <c r="E35" s="27">
        <f t="shared" ref="E35:E42" si="4">C35*D35</f>
        <v>0</v>
      </c>
      <c r="F35" s="23">
        <f t="shared" ref="F35:F42" si="5">E35*10%</f>
        <v>0</v>
      </c>
      <c r="G35" s="23">
        <f t="shared" si="0"/>
        <v>0</v>
      </c>
    </row>
    <row r="36" spans="1:7" s="2" customFormat="1" ht="15" customHeight="1">
      <c r="A36" s="32"/>
      <c r="B36" s="71"/>
      <c r="C36" s="31"/>
      <c r="D36" s="27"/>
      <c r="E36" s="27">
        <f t="shared" si="4"/>
        <v>0</v>
      </c>
      <c r="F36" s="23">
        <f t="shared" si="5"/>
        <v>0</v>
      </c>
      <c r="G36" s="23">
        <f t="shared" si="0"/>
        <v>0</v>
      </c>
    </row>
    <row r="37" spans="1:7" s="2" customFormat="1" ht="15" customHeight="1">
      <c r="A37" s="32"/>
      <c r="B37" s="71"/>
      <c r="C37" s="31"/>
      <c r="D37" s="27"/>
      <c r="E37" s="27">
        <f t="shared" si="4"/>
        <v>0</v>
      </c>
      <c r="F37" s="23">
        <f t="shared" si="5"/>
        <v>0</v>
      </c>
      <c r="G37" s="23">
        <f t="shared" si="0"/>
        <v>0</v>
      </c>
    </row>
    <row r="38" spans="1:7" s="2" customFormat="1" ht="15" customHeight="1">
      <c r="A38" s="32"/>
      <c r="B38" s="71"/>
      <c r="C38" s="31"/>
      <c r="D38" s="27"/>
      <c r="E38" s="27">
        <f t="shared" si="4"/>
        <v>0</v>
      </c>
      <c r="F38" s="23">
        <f t="shared" si="5"/>
        <v>0</v>
      </c>
      <c r="G38" s="23">
        <f t="shared" si="0"/>
        <v>0</v>
      </c>
    </row>
    <row r="39" spans="1:7" s="2" customFormat="1" ht="15" customHeight="1">
      <c r="A39" s="32"/>
      <c r="B39" s="71"/>
      <c r="C39" s="31"/>
      <c r="D39" s="27"/>
      <c r="E39" s="27">
        <f t="shared" si="4"/>
        <v>0</v>
      </c>
      <c r="F39" s="23">
        <f t="shared" si="5"/>
        <v>0</v>
      </c>
      <c r="G39" s="23">
        <f t="shared" si="0"/>
        <v>0</v>
      </c>
    </row>
    <row r="40" spans="1:7" s="2" customFormat="1" ht="15" customHeight="1">
      <c r="A40" s="32"/>
      <c r="B40" s="71"/>
      <c r="C40" s="31"/>
      <c r="D40" s="23"/>
      <c r="E40" s="31">
        <f t="shared" si="4"/>
        <v>0</v>
      </c>
      <c r="F40" s="23">
        <f t="shared" si="5"/>
        <v>0</v>
      </c>
      <c r="G40" s="23">
        <f t="shared" si="0"/>
        <v>0</v>
      </c>
    </row>
    <row r="41" spans="1:7" s="2" customFormat="1" ht="15" customHeight="1">
      <c r="A41" s="32"/>
      <c r="B41" s="71"/>
      <c r="C41" s="31"/>
      <c r="D41" s="23"/>
      <c r="E41" s="31">
        <f t="shared" si="4"/>
        <v>0</v>
      </c>
      <c r="F41" s="23">
        <f t="shared" si="5"/>
        <v>0</v>
      </c>
      <c r="G41" s="23">
        <f t="shared" si="0"/>
        <v>0</v>
      </c>
    </row>
    <row r="42" spans="1:7" s="2" customFormat="1" ht="15" customHeight="1" thickBot="1">
      <c r="A42" s="33"/>
      <c r="B42" s="33"/>
      <c r="C42" s="34"/>
      <c r="D42" s="35"/>
      <c r="E42" s="34">
        <f t="shared" si="4"/>
        <v>0</v>
      </c>
      <c r="F42" s="35">
        <f t="shared" si="5"/>
        <v>0</v>
      </c>
      <c r="G42" s="23">
        <f t="shared" si="0"/>
        <v>0</v>
      </c>
    </row>
    <row r="43" spans="1:7" s="2" customFormat="1" ht="15" customHeight="1">
      <c r="A43" s="36" t="s">
        <v>67</v>
      </c>
      <c r="B43" s="9"/>
      <c r="C43" s="6"/>
      <c r="D43" s="37" t="s">
        <v>68</v>
      </c>
      <c r="E43" s="38">
        <f>SUM(E16:E42)</f>
        <v>2545000</v>
      </c>
      <c r="F43" s="39">
        <f>SUM(F16:F42)</f>
        <v>254500</v>
      </c>
      <c r="G43" s="39">
        <f>SUM(G16:G42)</f>
        <v>2799500</v>
      </c>
    </row>
    <row r="44" spans="1:7" s="2" customFormat="1" ht="15" customHeight="1" thickBot="1">
      <c r="A44" s="40" t="s">
        <v>69</v>
      </c>
      <c r="B44" s="41"/>
      <c r="C44" s="42"/>
      <c r="D44" s="43"/>
      <c r="E44" s="44"/>
      <c r="F44" s="43"/>
      <c r="G44" s="43"/>
    </row>
    <row r="45" spans="1:7" s="2" customFormat="1" ht="15" customHeight="1">
      <c r="A45" s="2" t="s">
        <v>70</v>
      </c>
      <c r="C45" s="4"/>
      <c r="D45" s="4"/>
      <c r="E45" s="4"/>
      <c r="F45" s="4"/>
      <c r="G45" s="4"/>
    </row>
    <row r="46" spans="1:7" s="2" customFormat="1" ht="15" customHeight="1">
      <c r="A46" s="2" t="s">
        <v>145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B48" s="9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6"/>
  <sheetViews>
    <sheetView zoomScaleNormal="100" workbookViewId="0">
      <selection activeCell="B32" sqref="B32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>
      <c r="A1" s="72" t="s">
        <v>37</v>
      </c>
      <c r="B1" s="72"/>
      <c r="C1" s="72"/>
      <c r="D1" s="72"/>
      <c r="E1" s="72"/>
      <c r="F1" s="72"/>
      <c r="G1" s="72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73" t="s">
        <v>79</v>
      </c>
      <c r="B4" s="73"/>
      <c r="C4" s="7" t="s">
        <v>38</v>
      </c>
      <c r="D4" s="4"/>
      <c r="E4" s="4"/>
    </row>
    <row r="5" spans="1:7" ht="15" customHeight="1">
      <c r="A5" s="8" t="s">
        <v>39</v>
      </c>
      <c r="B5" s="9"/>
      <c r="C5" s="10"/>
      <c r="D5" s="4"/>
      <c r="E5" s="4"/>
    </row>
    <row r="6" spans="1:7" ht="15" customHeight="1">
      <c r="A6" s="8" t="s">
        <v>40</v>
      </c>
      <c r="B6" s="9"/>
      <c r="C6" s="4"/>
      <c r="D6" s="4"/>
      <c r="E6" s="4"/>
    </row>
    <row r="7" spans="1:7" ht="15" customHeight="1">
      <c r="A7" s="8" t="s">
        <v>41</v>
      </c>
      <c r="B7" s="9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42</v>
      </c>
      <c r="B11" s="12">
        <f>G43</f>
        <v>2359500</v>
      </c>
      <c r="C11" s="4"/>
      <c r="D11" s="4"/>
      <c r="E11" s="4"/>
    </row>
    <row r="12" spans="1:7" ht="15" customHeight="1">
      <c r="A12" s="2" t="s">
        <v>43</v>
      </c>
      <c r="B12" s="13">
        <f ca="1">NOW()</f>
        <v>40753.737062615743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44</v>
      </c>
      <c r="B15" s="15" t="s">
        <v>45</v>
      </c>
      <c r="C15" s="16" t="s">
        <v>46</v>
      </c>
      <c r="D15" s="16" t="s">
        <v>47</v>
      </c>
      <c r="E15" s="17" t="s">
        <v>48</v>
      </c>
      <c r="F15" s="17" t="s">
        <v>49</v>
      </c>
      <c r="G15" s="16" t="s">
        <v>50</v>
      </c>
    </row>
    <row r="16" spans="1:7" s="2" customFormat="1" ht="15" customHeight="1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2" si="0">SUM(E16:F16)</f>
        <v>0</v>
      </c>
    </row>
    <row r="17" spans="1:7" s="2" customFormat="1" ht="15" customHeight="1">
      <c r="A17" s="25" t="s">
        <v>163</v>
      </c>
      <c r="B17" s="26" t="s">
        <v>164</v>
      </c>
      <c r="C17" s="20">
        <v>1</v>
      </c>
      <c r="D17" s="27">
        <v>1000000</v>
      </c>
      <c r="E17" s="22">
        <f>C17*D17</f>
        <v>1000000</v>
      </c>
      <c r="F17" s="23">
        <f>E17*10%</f>
        <v>100000</v>
      </c>
      <c r="G17" s="23">
        <f t="shared" si="0"/>
        <v>1100000</v>
      </c>
    </row>
    <row r="18" spans="1:7" s="2" customFormat="1" ht="15" customHeight="1">
      <c r="A18" s="28"/>
      <c r="B18" s="25"/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>
      <c r="A19" s="28"/>
      <c r="B19" s="70" t="s">
        <v>179</v>
      </c>
      <c r="C19" s="20"/>
      <c r="D19" s="27"/>
      <c r="E19" s="22"/>
      <c r="F19" s="23"/>
      <c r="G19" s="23">
        <f t="shared" si="0"/>
        <v>0</v>
      </c>
    </row>
    <row r="20" spans="1:7" s="2" customFormat="1" ht="15" customHeight="1">
      <c r="A20" s="28"/>
      <c r="B20" s="70" t="s">
        <v>165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>
      <c r="A21" s="28"/>
      <c r="B21" s="70" t="s">
        <v>166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>
      <c r="A22" s="25"/>
      <c r="B22" s="70" t="s">
        <v>167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>
      <c r="A23" s="25"/>
      <c r="B23" s="70" t="s">
        <v>168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>
      <c r="A24" s="32"/>
      <c r="B24" s="70" t="s">
        <v>170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>
      <c r="A25" s="32"/>
      <c r="B25" s="71" t="s">
        <v>158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>
      <c r="A26" s="32"/>
      <c r="B26" s="71" t="s">
        <v>169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>
      <c r="A27" s="32"/>
      <c r="B27" s="71"/>
      <c r="C27" s="31"/>
      <c r="D27" s="27"/>
      <c r="E27" s="27"/>
      <c r="F27" s="23"/>
      <c r="G27" s="23">
        <f t="shared" si="0"/>
        <v>0</v>
      </c>
    </row>
    <row r="28" spans="1:7" s="2" customFormat="1" ht="15" customHeight="1">
      <c r="A28" s="32"/>
      <c r="B28" s="71"/>
      <c r="C28" s="31"/>
      <c r="D28" s="27"/>
      <c r="E28" s="27"/>
      <c r="F28" s="23"/>
      <c r="G28" s="23">
        <f t="shared" si="0"/>
        <v>0</v>
      </c>
    </row>
    <row r="29" spans="1:7" s="2" customFormat="1" ht="15" customHeight="1">
      <c r="A29" s="32" t="s">
        <v>173</v>
      </c>
      <c r="B29" s="71" t="s">
        <v>174</v>
      </c>
      <c r="C29" s="31">
        <v>1</v>
      </c>
      <c r="D29" s="27">
        <v>800000</v>
      </c>
      <c r="E29" s="27">
        <f t="shared" ref="E29:E34" si="1">C29*D29</f>
        <v>800000</v>
      </c>
      <c r="F29" s="23">
        <f t="shared" ref="F29:F34" si="2">E29*10%</f>
        <v>80000</v>
      </c>
      <c r="G29" s="23">
        <f t="shared" ref="G29:G34" si="3">SUM(E29:F29)</f>
        <v>880000</v>
      </c>
    </row>
    <row r="30" spans="1:7" s="2" customFormat="1" ht="15" customHeight="1">
      <c r="A30" s="32"/>
      <c r="B30" s="71" t="s">
        <v>171</v>
      </c>
      <c r="C30" s="31">
        <v>1</v>
      </c>
      <c r="D30" s="27">
        <v>55000</v>
      </c>
      <c r="E30" s="27">
        <f t="shared" si="1"/>
        <v>55000</v>
      </c>
      <c r="F30" s="23">
        <f t="shared" si="2"/>
        <v>5500</v>
      </c>
      <c r="G30" s="23">
        <f t="shared" si="3"/>
        <v>60500</v>
      </c>
    </row>
    <row r="31" spans="1:7" s="2" customFormat="1" ht="15" customHeight="1">
      <c r="A31" s="32"/>
      <c r="B31" s="71" t="s">
        <v>172</v>
      </c>
      <c r="C31" s="31">
        <v>1</v>
      </c>
      <c r="D31" s="27">
        <v>30000</v>
      </c>
      <c r="E31" s="27">
        <f t="shared" si="1"/>
        <v>30000</v>
      </c>
      <c r="F31" s="23">
        <f t="shared" si="2"/>
        <v>3000</v>
      </c>
      <c r="G31" s="23">
        <f t="shared" si="3"/>
        <v>33000</v>
      </c>
    </row>
    <row r="32" spans="1:7" s="2" customFormat="1" ht="15" customHeight="1">
      <c r="A32" s="32"/>
      <c r="B32" s="71" t="s">
        <v>161</v>
      </c>
      <c r="C32" s="31">
        <v>2</v>
      </c>
      <c r="D32" s="27">
        <v>130000</v>
      </c>
      <c r="E32" s="27">
        <f t="shared" si="1"/>
        <v>260000</v>
      </c>
      <c r="F32" s="23">
        <f t="shared" si="2"/>
        <v>26000</v>
      </c>
      <c r="G32" s="23">
        <f t="shared" si="3"/>
        <v>286000</v>
      </c>
    </row>
    <row r="33" spans="1:7" s="2" customFormat="1" ht="15" customHeight="1">
      <c r="A33" s="32"/>
      <c r="B33" s="71"/>
      <c r="C33" s="31"/>
      <c r="D33" s="27"/>
      <c r="E33" s="27">
        <f t="shared" si="1"/>
        <v>0</v>
      </c>
      <c r="F33" s="23">
        <f t="shared" si="2"/>
        <v>0</v>
      </c>
      <c r="G33" s="23">
        <f t="shared" si="3"/>
        <v>0</v>
      </c>
    </row>
    <row r="34" spans="1:7" s="2" customFormat="1" ht="15" customHeight="1">
      <c r="A34" s="32"/>
      <c r="B34" s="71"/>
      <c r="C34" s="31"/>
      <c r="D34" s="27"/>
      <c r="E34" s="27">
        <f t="shared" si="1"/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>
      <c r="A35" s="32"/>
      <c r="B35" s="71"/>
      <c r="C35" s="31"/>
      <c r="D35" s="27"/>
      <c r="E35" s="27">
        <f t="shared" ref="E35:E42" si="4">C35*D35</f>
        <v>0</v>
      </c>
      <c r="F35" s="23">
        <f t="shared" ref="F35:F42" si="5">E35*10%</f>
        <v>0</v>
      </c>
      <c r="G35" s="23">
        <f t="shared" si="0"/>
        <v>0</v>
      </c>
    </row>
    <row r="36" spans="1:7" s="2" customFormat="1" ht="15" customHeight="1">
      <c r="A36" s="32"/>
      <c r="B36" s="71"/>
      <c r="C36" s="31"/>
      <c r="D36" s="27"/>
      <c r="E36" s="27">
        <f t="shared" si="4"/>
        <v>0</v>
      </c>
      <c r="F36" s="23">
        <f t="shared" si="5"/>
        <v>0</v>
      </c>
      <c r="G36" s="23">
        <f t="shared" si="0"/>
        <v>0</v>
      </c>
    </row>
    <row r="37" spans="1:7" s="2" customFormat="1" ht="15" customHeight="1">
      <c r="A37" s="32"/>
      <c r="B37" s="71"/>
      <c r="C37" s="31"/>
      <c r="D37" s="27"/>
      <c r="E37" s="27">
        <f t="shared" si="4"/>
        <v>0</v>
      </c>
      <c r="F37" s="23">
        <f t="shared" si="5"/>
        <v>0</v>
      </c>
      <c r="G37" s="23">
        <f t="shared" si="0"/>
        <v>0</v>
      </c>
    </row>
    <row r="38" spans="1:7" s="2" customFormat="1" ht="15" customHeight="1">
      <c r="A38" s="32"/>
      <c r="B38" s="71"/>
      <c r="C38" s="31"/>
      <c r="D38" s="27"/>
      <c r="E38" s="27">
        <f t="shared" si="4"/>
        <v>0</v>
      </c>
      <c r="F38" s="23">
        <f t="shared" si="5"/>
        <v>0</v>
      </c>
      <c r="G38" s="23">
        <f t="shared" si="0"/>
        <v>0</v>
      </c>
    </row>
    <row r="39" spans="1:7" s="2" customFormat="1" ht="15" customHeight="1">
      <c r="A39" s="32"/>
      <c r="B39" s="71"/>
      <c r="C39" s="31"/>
      <c r="D39" s="27"/>
      <c r="E39" s="27">
        <f t="shared" si="4"/>
        <v>0</v>
      </c>
      <c r="F39" s="23">
        <f t="shared" si="5"/>
        <v>0</v>
      </c>
      <c r="G39" s="23">
        <f t="shared" si="0"/>
        <v>0</v>
      </c>
    </row>
    <row r="40" spans="1:7" s="2" customFormat="1" ht="15" customHeight="1">
      <c r="A40" s="32"/>
      <c r="B40" s="71"/>
      <c r="C40" s="31"/>
      <c r="D40" s="23"/>
      <c r="E40" s="31">
        <f t="shared" si="4"/>
        <v>0</v>
      </c>
      <c r="F40" s="23">
        <f t="shared" si="5"/>
        <v>0</v>
      </c>
      <c r="G40" s="23">
        <f t="shared" si="0"/>
        <v>0</v>
      </c>
    </row>
    <row r="41" spans="1:7" s="2" customFormat="1" ht="15" customHeight="1">
      <c r="A41" s="32"/>
      <c r="B41" s="71"/>
      <c r="C41" s="31"/>
      <c r="D41" s="23"/>
      <c r="E41" s="31">
        <f t="shared" si="4"/>
        <v>0</v>
      </c>
      <c r="F41" s="23">
        <f t="shared" si="5"/>
        <v>0</v>
      </c>
      <c r="G41" s="23">
        <f t="shared" si="0"/>
        <v>0</v>
      </c>
    </row>
    <row r="42" spans="1:7" s="2" customFormat="1" ht="15" customHeight="1" thickBot="1">
      <c r="A42" s="33"/>
      <c r="B42" s="33"/>
      <c r="C42" s="34"/>
      <c r="D42" s="35"/>
      <c r="E42" s="34">
        <f t="shared" si="4"/>
        <v>0</v>
      </c>
      <c r="F42" s="35">
        <f t="shared" si="5"/>
        <v>0</v>
      </c>
      <c r="G42" s="23">
        <f t="shared" si="0"/>
        <v>0</v>
      </c>
    </row>
    <row r="43" spans="1:7" s="2" customFormat="1" ht="15" customHeight="1">
      <c r="A43" s="36" t="s">
        <v>67</v>
      </c>
      <c r="B43" s="9"/>
      <c r="C43" s="6"/>
      <c r="D43" s="37" t="s">
        <v>68</v>
      </c>
      <c r="E43" s="38">
        <f>SUM(E16:E42)</f>
        <v>2145000</v>
      </c>
      <c r="F43" s="39">
        <f>SUM(F16:F42)</f>
        <v>214500</v>
      </c>
      <c r="G43" s="39">
        <f>SUM(G16:G42)</f>
        <v>2359500</v>
      </c>
    </row>
    <row r="44" spans="1:7" s="2" customFormat="1" ht="15" customHeight="1" thickBot="1">
      <c r="A44" s="40" t="s">
        <v>69</v>
      </c>
      <c r="B44" s="41"/>
      <c r="C44" s="42"/>
      <c r="D44" s="43"/>
      <c r="E44" s="44"/>
      <c r="F44" s="43"/>
      <c r="G44" s="43"/>
    </row>
    <row r="45" spans="1:7" s="2" customFormat="1" ht="15" customHeight="1">
      <c r="A45" s="2" t="s">
        <v>70</v>
      </c>
      <c r="C45" s="4"/>
      <c r="D45" s="4"/>
      <c r="E45" s="4"/>
      <c r="F45" s="4"/>
      <c r="G45" s="4"/>
    </row>
    <row r="46" spans="1:7" s="2" customFormat="1" ht="15" customHeight="1">
      <c r="A46" s="2" t="s">
        <v>145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B48" s="9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16"/>
  <sheetViews>
    <sheetView topLeftCell="A8" zoomScaleNormal="100" workbookViewId="0">
      <selection activeCell="A27" sqref="A27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>
      <c r="A1" s="72" t="s">
        <v>37</v>
      </c>
      <c r="B1" s="72"/>
      <c r="C1" s="72"/>
      <c r="D1" s="72"/>
      <c r="E1" s="72"/>
      <c r="F1" s="72"/>
      <c r="G1" s="72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73" t="s">
        <v>79</v>
      </c>
      <c r="B4" s="73"/>
      <c r="C4" s="7" t="s">
        <v>38</v>
      </c>
      <c r="D4" s="4"/>
      <c r="E4" s="4"/>
    </row>
    <row r="5" spans="1:7" ht="15" customHeight="1">
      <c r="A5" s="8" t="s">
        <v>39</v>
      </c>
      <c r="B5" s="9"/>
      <c r="C5" s="10"/>
      <c r="D5" s="4"/>
      <c r="E5" s="4"/>
    </row>
    <row r="6" spans="1:7" ht="15" customHeight="1">
      <c r="A6" s="8" t="s">
        <v>40</v>
      </c>
      <c r="B6" s="9"/>
      <c r="C6" s="4"/>
      <c r="D6" s="4"/>
      <c r="E6" s="4"/>
    </row>
    <row r="7" spans="1:7" ht="15" customHeight="1">
      <c r="A7" s="8" t="s">
        <v>41</v>
      </c>
      <c r="B7" s="9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42</v>
      </c>
      <c r="B11" s="12">
        <f>G43</f>
        <v>887700</v>
      </c>
      <c r="C11" s="4"/>
      <c r="D11" s="4"/>
      <c r="E11" s="4"/>
    </row>
    <row r="12" spans="1:7" ht="15" customHeight="1">
      <c r="A12" s="2" t="s">
        <v>43</v>
      </c>
      <c r="B12" s="13">
        <f ca="1">NOW()</f>
        <v>40753.737062615743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44</v>
      </c>
      <c r="B15" s="15" t="s">
        <v>45</v>
      </c>
      <c r="C15" s="16" t="s">
        <v>46</v>
      </c>
      <c r="D15" s="16" t="s">
        <v>47</v>
      </c>
      <c r="E15" s="17" t="s">
        <v>48</v>
      </c>
      <c r="F15" s="17" t="s">
        <v>49</v>
      </c>
      <c r="G15" s="16" t="s">
        <v>50</v>
      </c>
    </row>
    <row r="16" spans="1:7" s="2" customFormat="1" ht="15" customHeight="1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2" si="0">SUM(E16:F16)</f>
        <v>0</v>
      </c>
    </row>
    <row r="17" spans="1:7" s="2" customFormat="1" ht="15" customHeight="1">
      <c r="A17" s="25" t="s">
        <v>150</v>
      </c>
      <c r="B17" s="26" t="s">
        <v>151</v>
      </c>
      <c r="C17" s="20">
        <v>1</v>
      </c>
      <c r="D17" s="27">
        <v>650000</v>
      </c>
      <c r="E17" s="22">
        <f>C17*D17</f>
        <v>650000</v>
      </c>
      <c r="F17" s="23">
        <f>E17*10%</f>
        <v>65000</v>
      </c>
      <c r="G17" s="23">
        <f t="shared" si="0"/>
        <v>715000</v>
      </c>
    </row>
    <row r="18" spans="1:7" s="2" customFormat="1" ht="15" customHeight="1">
      <c r="A18" s="28"/>
      <c r="B18" s="25" t="s">
        <v>152</v>
      </c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>
      <c r="A19" s="28"/>
      <c r="B19" s="70"/>
      <c r="C19" s="20"/>
      <c r="D19" s="27"/>
      <c r="E19" s="22"/>
      <c r="F19" s="23"/>
      <c r="G19" s="23">
        <f t="shared" si="0"/>
        <v>0</v>
      </c>
    </row>
    <row r="20" spans="1:7" s="2" customFormat="1" ht="15" customHeight="1">
      <c r="A20" s="28"/>
      <c r="B20" s="70" t="s">
        <v>153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>
      <c r="A21" s="28"/>
      <c r="B21" s="70" t="s">
        <v>154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>
      <c r="A22" s="25"/>
      <c r="B22" s="70" t="s">
        <v>155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>
      <c r="A23" s="25"/>
      <c r="B23" s="70" t="s">
        <v>156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>
      <c r="A24" s="32"/>
      <c r="B24" s="70" t="s">
        <v>157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>
      <c r="A25" s="32"/>
      <c r="B25" s="71" t="s">
        <v>158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>
      <c r="A26" s="32"/>
      <c r="B26" s="71" t="s">
        <v>159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>
      <c r="A27" s="32"/>
      <c r="B27" s="71"/>
      <c r="C27" s="31"/>
      <c r="D27" s="27"/>
      <c r="E27" s="27"/>
      <c r="F27" s="23"/>
      <c r="G27" s="23">
        <f t="shared" si="0"/>
        <v>0</v>
      </c>
    </row>
    <row r="28" spans="1:7" s="2" customFormat="1" ht="15" customHeight="1">
      <c r="A28" s="32"/>
      <c r="B28" s="71"/>
      <c r="C28" s="31"/>
      <c r="D28" s="27"/>
      <c r="E28" s="27"/>
      <c r="F28" s="23"/>
      <c r="G28" s="23">
        <f t="shared" si="0"/>
        <v>0</v>
      </c>
    </row>
    <row r="29" spans="1:7" s="2" customFormat="1" ht="15" customHeight="1">
      <c r="A29" s="32"/>
      <c r="B29" s="71"/>
      <c r="C29" s="31"/>
      <c r="D29" s="27"/>
      <c r="E29" s="27"/>
      <c r="F29" s="23"/>
      <c r="G29" s="23"/>
    </row>
    <row r="30" spans="1:7" s="2" customFormat="1" ht="15" customHeight="1">
      <c r="A30" s="32" t="s">
        <v>144</v>
      </c>
      <c r="B30" s="71" t="s">
        <v>160</v>
      </c>
      <c r="C30" s="31">
        <v>1</v>
      </c>
      <c r="D30" s="27">
        <v>59000</v>
      </c>
      <c r="E30" s="27">
        <f>C30*D30</f>
        <v>59000</v>
      </c>
      <c r="F30" s="23">
        <f>E30*10%</f>
        <v>5900</v>
      </c>
      <c r="G30" s="23">
        <f>SUM(E30:F30)</f>
        <v>64900</v>
      </c>
    </row>
    <row r="31" spans="1:7" s="2" customFormat="1" ht="15" customHeight="1">
      <c r="A31" s="32"/>
      <c r="B31" s="71" t="s">
        <v>146</v>
      </c>
      <c r="C31" s="31">
        <v>1</v>
      </c>
      <c r="D31" s="27">
        <v>18000</v>
      </c>
      <c r="E31" s="27">
        <f>C31*D31</f>
        <v>18000</v>
      </c>
      <c r="F31" s="23">
        <f>E31*10%</f>
        <v>1800</v>
      </c>
      <c r="G31" s="23">
        <f>SUM(E31:F31)</f>
        <v>19800</v>
      </c>
    </row>
    <row r="32" spans="1:7" s="2" customFormat="1" ht="15" customHeight="1">
      <c r="A32" s="32"/>
      <c r="B32" s="71" t="s">
        <v>162</v>
      </c>
      <c r="C32" s="31">
        <v>1</v>
      </c>
      <c r="D32" s="27">
        <v>80000</v>
      </c>
      <c r="E32" s="27">
        <f>C32*D32</f>
        <v>80000</v>
      </c>
      <c r="F32" s="23">
        <f>E32*10%</f>
        <v>8000</v>
      </c>
      <c r="G32" s="23">
        <f>SUM(E32:F32)</f>
        <v>88000</v>
      </c>
    </row>
    <row r="33" spans="1:7" s="2" customFormat="1" ht="15" customHeight="1">
      <c r="A33" s="32"/>
      <c r="B33" s="71"/>
      <c r="C33" s="31"/>
      <c r="D33" s="27"/>
      <c r="E33" s="27">
        <f>C33*D33</f>
        <v>0</v>
      </c>
      <c r="F33" s="23">
        <f>E33*10%</f>
        <v>0</v>
      </c>
      <c r="G33" s="23">
        <f>SUM(E33:F33)</f>
        <v>0</v>
      </c>
    </row>
    <row r="34" spans="1:7" s="2" customFormat="1" ht="15" customHeight="1">
      <c r="A34" s="32"/>
      <c r="B34" s="71"/>
      <c r="C34" s="31"/>
      <c r="D34" s="27"/>
      <c r="E34" s="27">
        <f>C34*D34</f>
        <v>0</v>
      </c>
      <c r="F34" s="23">
        <f>E34*10%</f>
        <v>0</v>
      </c>
      <c r="G34" s="23">
        <f>SUM(E34:F34)</f>
        <v>0</v>
      </c>
    </row>
    <row r="35" spans="1:7" s="2" customFormat="1" ht="15" customHeight="1">
      <c r="A35" s="32"/>
      <c r="B35" s="71"/>
      <c r="C35" s="31"/>
      <c r="D35" s="27"/>
      <c r="E35" s="27">
        <f t="shared" ref="E35:E42" si="1">C35*D35</f>
        <v>0</v>
      </c>
      <c r="F35" s="23">
        <f t="shared" ref="F35:F42" si="2">E35*10%</f>
        <v>0</v>
      </c>
      <c r="G35" s="23">
        <f t="shared" si="0"/>
        <v>0</v>
      </c>
    </row>
    <row r="36" spans="1:7" s="2" customFormat="1" ht="15" customHeight="1">
      <c r="A36" s="32"/>
      <c r="B36" s="71"/>
      <c r="C36" s="31"/>
      <c r="D36" s="27"/>
      <c r="E36" s="27">
        <f t="shared" si="1"/>
        <v>0</v>
      </c>
      <c r="F36" s="23">
        <f t="shared" si="2"/>
        <v>0</v>
      </c>
      <c r="G36" s="23">
        <f t="shared" si="0"/>
        <v>0</v>
      </c>
    </row>
    <row r="37" spans="1:7" s="2" customFormat="1" ht="15" customHeight="1">
      <c r="A37" s="32"/>
      <c r="B37" s="71"/>
      <c r="C37" s="31"/>
      <c r="D37" s="27"/>
      <c r="E37" s="27">
        <f t="shared" si="1"/>
        <v>0</v>
      </c>
      <c r="F37" s="23">
        <f t="shared" si="2"/>
        <v>0</v>
      </c>
      <c r="G37" s="23">
        <f t="shared" si="0"/>
        <v>0</v>
      </c>
    </row>
    <row r="38" spans="1:7" s="2" customFormat="1" ht="15" customHeight="1">
      <c r="A38" s="32"/>
      <c r="B38" s="71"/>
      <c r="C38" s="31"/>
      <c r="D38" s="27"/>
      <c r="E38" s="27">
        <f t="shared" si="1"/>
        <v>0</v>
      </c>
      <c r="F38" s="23">
        <f t="shared" si="2"/>
        <v>0</v>
      </c>
      <c r="G38" s="23">
        <f t="shared" si="0"/>
        <v>0</v>
      </c>
    </row>
    <row r="39" spans="1:7" s="2" customFormat="1" ht="15" customHeight="1">
      <c r="A39" s="32"/>
      <c r="B39" s="71"/>
      <c r="C39" s="31"/>
      <c r="D39" s="27"/>
      <c r="E39" s="27">
        <f t="shared" si="1"/>
        <v>0</v>
      </c>
      <c r="F39" s="23">
        <f t="shared" si="2"/>
        <v>0</v>
      </c>
      <c r="G39" s="23">
        <f t="shared" si="0"/>
        <v>0</v>
      </c>
    </row>
    <row r="40" spans="1:7" s="2" customFormat="1" ht="15" customHeight="1">
      <c r="A40" s="32"/>
      <c r="B40" s="71"/>
      <c r="C40" s="31"/>
      <c r="D40" s="23"/>
      <c r="E40" s="31">
        <f t="shared" si="1"/>
        <v>0</v>
      </c>
      <c r="F40" s="23">
        <f t="shared" si="2"/>
        <v>0</v>
      </c>
      <c r="G40" s="23">
        <f t="shared" si="0"/>
        <v>0</v>
      </c>
    </row>
    <row r="41" spans="1:7" s="2" customFormat="1" ht="15" customHeight="1">
      <c r="A41" s="32"/>
      <c r="B41" s="71"/>
      <c r="C41" s="31"/>
      <c r="D41" s="23"/>
      <c r="E41" s="31">
        <f t="shared" si="1"/>
        <v>0</v>
      </c>
      <c r="F41" s="23">
        <f t="shared" si="2"/>
        <v>0</v>
      </c>
      <c r="G41" s="23">
        <f t="shared" si="0"/>
        <v>0</v>
      </c>
    </row>
    <row r="42" spans="1:7" s="2" customFormat="1" ht="15" customHeight="1" thickBot="1">
      <c r="A42" s="33"/>
      <c r="B42" s="33"/>
      <c r="C42" s="34"/>
      <c r="D42" s="35"/>
      <c r="E42" s="34">
        <f t="shared" si="1"/>
        <v>0</v>
      </c>
      <c r="F42" s="35">
        <f t="shared" si="2"/>
        <v>0</v>
      </c>
      <c r="G42" s="23">
        <f t="shared" si="0"/>
        <v>0</v>
      </c>
    </row>
    <row r="43" spans="1:7" s="2" customFormat="1" ht="15" customHeight="1">
      <c r="A43" s="36" t="s">
        <v>67</v>
      </c>
      <c r="B43" s="9"/>
      <c r="C43" s="6"/>
      <c r="D43" s="37" t="s">
        <v>68</v>
      </c>
      <c r="E43" s="38">
        <f>SUM(E16:E42)</f>
        <v>807000</v>
      </c>
      <c r="F43" s="39">
        <f>SUM(F16:F42)</f>
        <v>80700</v>
      </c>
      <c r="G43" s="39">
        <f>SUM(G16:G42)</f>
        <v>887700</v>
      </c>
    </row>
    <row r="44" spans="1:7" s="2" customFormat="1" ht="15" customHeight="1" thickBot="1">
      <c r="A44" s="40" t="s">
        <v>69</v>
      </c>
      <c r="B44" s="41"/>
      <c r="C44" s="42"/>
      <c r="D44" s="43"/>
      <c r="E44" s="44"/>
      <c r="F44" s="43"/>
      <c r="G44" s="43"/>
    </row>
    <row r="45" spans="1:7" s="2" customFormat="1" ht="15" customHeight="1">
      <c r="A45" s="2" t="s">
        <v>70</v>
      </c>
      <c r="C45" s="4"/>
      <c r="D45" s="4"/>
      <c r="E45" s="4"/>
      <c r="F45" s="4"/>
      <c r="G45" s="4"/>
    </row>
    <row r="46" spans="1:7" s="2" customFormat="1" ht="15" customHeight="1">
      <c r="A46" s="2" t="s">
        <v>145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B48" s="9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6"/>
  <sheetViews>
    <sheetView topLeftCell="A18" zoomScaleNormal="100" workbookViewId="0">
      <selection activeCell="B44" sqref="B44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>
      <c r="A1" s="72" t="s">
        <v>37</v>
      </c>
      <c r="B1" s="72"/>
      <c r="C1" s="72"/>
      <c r="D1" s="72"/>
      <c r="E1" s="72"/>
      <c r="F1" s="72"/>
      <c r="G1" s="72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73" t="s">
        <v>79</v>
      </c>
      <c r="B4" s="73"/>
      <c r="C4" s="7" t="s">
        <v>38</v>
      </c>
      <c r="D4" s="4"/>
      <c r="E4" s="4"/>
    </row>
    <row r="5" spans="1:7" ht="15" customHeight="1">
      <c r="A5" s="8" t="s">
        <v>39</v>
      </c>
      <c r="B5" s="9"/>
      <c r="C5" s="10"/>
      <c r="D5" s="4"/>
      <c r="E5" s="4"/>
    </row>
    <row r="6" spans="1:7" ht="15" customHeight="1">
      <c r="A6" s="8" t="s">
        <v>40</v>
      </c>
      <c r="B6" s="9"/>
      <c r="C6" s="4"/>
      <c r="D6" s="4"/>
      <c r="E6" s="4"/>
    </row>
    <row r="7" spans="1:7" ht="15" customHeight="1">
      <c r="A7" s="8" t="s">
        <v>41</v>
      </c>
      <c r="B7" s="9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42</v>
      </c>
      <c r="B11" s="12">
        <f>G43</f>
        <v>1820500</v>
      </c>
      <c r="C11" s="4"/>
      <c r="D11" s="4"/>
      <c r="E11" s="4"/>
    </row>
    <row r="12" spans="1:7" ht="15" customHeight="1">
      <c r="A12" s="2" t="s">
        <v>43</v>
      </c>
      <c r="B12" s="13">
        <f ca="1">NOW()</f>
        <v>40753.737062615743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44</v>
      </c>
      <c r="B15" s="15" t="s">
        <v>45</v>
      </c>
      <c r="C15" s="16" t="s">
        <v>46</v>
      </c>
      <c r="D15" s="16" t="s">
        <v>47</v>
      </c>
      <c r="E15" s="17" t="s">
        <v>48</v>
      </c>
      <c r="F15" s="17" t="s">
        <v>49</v>
      </c>
      <c r="G15" s="16" t="s">
        <v>50</v>
      </c>
    </row>
    <row r="16" spans="1:7" s="2" customFormat="1" ht="15" customHeight="1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2" si="0">SUM(E16:F16)</f>
        <v>0</v>
      </c>
    </row>
    <row r="17" spans="1:7" s="2" customFormat="1" ht="15" customHeight="1">
      <c r="A17" s="25" t="s">
        <v>133</v>
      </c>
      <c r="B17" s="26" t="s">
        <v>134</v>
      </c>
      <c r="C17" s="20">
        <v>1</v>
      </c>
      <c r="D17" s="27">
        <v>1270000</v>
      </c>
      <c r="E17" s="22">
        <f>C17*D17</f>
        <v>1270000</v>
      </c>
      <c r="F17" s="23">
        <f>E17*10%</f>
        <v>127000</v>
      </c>
      <c r="G17" s="23">
        <f t="shared" si="0"/>
        <v>1397000</v>
      </c>
    </row>
    <row r="18" spans="1:7" s="2" customFormat="1" ht="15" customHeight="1">
      <c r="A18" s="28"/>
      <c r="B18" s="25"/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>
      <c r="A19" s="28"/>
      <c r="B19" s="70" t="s">
        <v>135</v>
      </c>
      <c r="C19" s="20"/>
      <c r="D19" s="27"/>
      <c r="E19" s="22"/>
      <c r="F19" s="23"/>
      <c r="G19" s="23">
        <f t="shared" si="0"/>
        <v>0</v>
      </c>
    </row>
    <row r="20" spans="1:7" s="2" customFormat="1" ht="15" customHeight="1">
      <c r="A20" s="28"/>
      <c r="B20" s="70" t="s">
        <v>149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>
      <c r="A21" s="28"/>
      <c r="B21" s="70" t="s">
        <v>136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>
      <c r="A22" s="25"/>
      <c r="B22" s="70" t="s">
        <v>137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>
      <c r="A23" s="25"/>
      <c r="B23" s="70" t="s">
        <v>138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>
      <c r="A24" s="32"/>
      <c r="B24" s="70" t="s">
        <v>139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>
      <c r="A25" s="32"/>
      <c r="B25" s="71" t="s">
        <v>140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>
      <c r="A26" s="32"/>
      <c r="B26" s="71" t="s">
        <v>141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>
      <c r="A27" s="32"/>
      <c r="B27" s="71" t="s">
        <v>142</v>
      </c>
      <c r="C27" s="31"/>
      <c r="D27" s="27"/>
      <c r="E27" s="27"/>
      <c r="F27" s="23"/>
      <c r="G27" s="23">
        <f t="shared" si="0"/>
        <v>0</v>
      </c>
    </row>
    <row r="28" spans="1:7" s="2" customFormat="1" ht="15" customHeight="1">
      <c r="A28" s="32"/>
      <c r="B28" s="71" t="s">
        <v>143</v>
      </c>
      <c r="C28" s="31"/>
      <c r="D28" s="27"/>
      <c r="E28" s="27"/>
      <c r="F28" s="23"/>
      <c r="G28" s="23">
        <f t="shared" si="0"/>
        <v>0</v>
      </c>
    </row>
    <row r="29" spans="1:7" s="2" customFormat="1" ht="15" customHeight="1">
      <c r="A29" s="32"/>
      <c r="B29" s="71"/>
      <c r="C29" s="31"/>
      <c r="D29" s="27"/>
      <c r="E29" s="27"/>
      <c r="F29" s="23"/>
      <c r="G29" s="23"/>
    </row>
    <row r="30" spans="1:7" s="2" customFormat="1" ht="15" customHeight="1">
      <c r="A30" s="32" t="s">
        <v>144</v>
      </c>
      <c r="B30" s="71" t="s">
        <v>147</v>
      </c>
      <c r="C30" s="31">
        <v>1</v>
      </c>
      <c r="D30" s="27">
        <v>90000</v>
      </c>
      <c r="E30" s="27">
        <f>C30*D30</f>
        <v>90000</v>
      </c>
      <c r="F30" s="23">
        <f>E30*10%</f>
        <v>9000</v>
      </c>
      <c r="G30" s="23">
        <f>SUM(E30:F30)</f>
        <v>99000</v>
      </c>
    </row>
    <row r="31" spans="1:7" s="2" customFormat="1" ht="15" customHeight="1">
      <c r="A31" s="32"/>
      <c r="B31" s="71" t="s">
        <v>146</v>
      </c>
      <c r="C31" s="31">
        <v>1</v>
      </c>
      <c r="D31" s="27">
        <v>35000</v>
      </c>
      <c r="E31" s="27">
        <f>C31*D31</f>
        <v>35000</v>
      </c>
      <c r="F31" s="23">
        <f>E31*10%</f>
        <v>3500</v>
      </c>
      <c r="G31" s="23">
        <f>SUM(E31:F31)</f>
        <v>38500</v>
      </c>
    </row>
    <row r="32" spans="1:7" s="2" customFormat="1" ht="15" customHeight="1">
      <c r="A32" s="32"/>
      <c r="B32" s="71" t="s">
        <v>148</v>
      </c>
      <c r="C32" s="31">
        <v>2</v>
      </c>
      <c r="D32" s="27">
        <v>130000</v>
      </c>
      <c r="E32" s="27">
        <f>C32*D32</f>
        <v>260000</v>
      </c>
      <c r="F32" s="23">
        <f>E32*10%</f>
        <v>26000</v>
      </c>
      <c r="G32" s="23">
        <f>SUM(E32:F32)</f>
        <v>286000</v>
      </c>
    </row>
    <row r="33" spans="1:7" s="2" customFormat="1" ht="15" customHeight="1">
      <c r="A33" s="32"/>
      <c r="B33" s="71"/>
      <c r="C33" s="31"/>
      <c r="D33" s="27"/>
      <c r="E33" s="27">
        <f>C33*D33</f>
        <v>0</v>
      </c>
      <c r="F33" s="23">
        <f>E33*10%</f>
        <v>0</v>
      </c>
      <c r="G33" s="23">
        <f>SUM(E33:F33)</f>
        <v>0</v>
      </c>
    </row>
    <row r="34" spans="1:7" s="2" customFormat="1" ht="15" customHeight="1">
      <c r="A34" s="32"/>
      <c r="B34" s="71"/>
      <c r="C34" s="31"/>
      <c r="D34" s="27"/>
      <c r="E34" s="27">
        <f>C34*D34</f>
        <v>0</v>
      </c>
      <c r="F34" s="23">
        <f>E34*10%</f>
        <v>0</v>
      </c>
      <c r="G34" s="23">
        <f>SUM(E34:F34)</f>
        <v>0</v>
      </c>
    </row>
    <row r="35" spans="1:7" s="2" customFormat="1" ht="15" customHeight="1">
      <c r="A35" s="32"/>
      <c r="B35" s="71"/>
      <c r="C35" s="31"/>
      <c r="D35" s="27"/>
      <c r="E35" s="27">
        <f t="shared" ref="E35:E42" si="1">C35*D35</f>
        <v>0</v>
      </c>
      <c r="F35" s="23">
        <f t="shared" ref="F35:F42" si="2">E35*10%</f>
        <v>0</v>
      </c>
      <c r="G35" s="23">
        <f t="shared" si="0"/>
        <v>0</v>
      </c>
    </row>
    <row r="36" spans="1:7" s="2" customFormat="1" ht="15" customHeight="1">
      <c r="A36" s="32"/>
      <c r="B36" s="71"/>
      <c r="C36" s="31"/>
      <c r="D36" s="27"/>
      <c r="E36" s="27">
        <f t="shared" si="1"/>
        <v>0</v>
      </c>
      <c r="F36" s="23">
        <f t="shared" si="2"/>
        <v>0</v>
      </c>
      <c r="G36" s="23">
        <f t="shared" si="0"/>
        <v>0</v>
      </c>
    </row>
    <row r="37" spans="1:7" s="2" customFormat="1" ht="15" customHeight="1">
      <c r="A37" s="32"/>
      <c r="B37" s="71"/>
      <c r="C37" s="31"/>
      <c r="D37" s="27"/>
      <c r="E37" s="27">
        <f t="shared" si="1"/>
        <v>0</v>
      </c>
      <c r="F37" s="23">
        <f t="shared" si="2"/>
        <v>0</v>
      </c>
      <c r="G37" s="23">
        <f t="shared" si="0"/>
        <v>0</v>
      </c>
    </row>
    <row r="38" spans="1:7" s="2" customFormat="1" ht="15" customHeight="1">
      <c r="A38" s="32"/>
      <c r="B38" s="71"/>
      <c r="C38" s="31"/>
      <c r="D38" s="27"/>
      <c r="E38" s="27">
        <f t="shared" si="1"/>
        <v>0</v>
      </c>
      <c r="F38" s="23">
        <f t="shared" si="2"/>
        <v>0</v>
      </c>
      <c r="G38" s="23">
        <f t="shared" si="0"/>
        <v>0</v>
      </c>
    </row>
    <row r="39" spans="1:7" s="2" customFormat="1" ht="15" customHeight="1">
      <c r="A39" s="32"/>
      <c r="B39" s="71"/>
      <c r="C39" s="31"/>
      <c r="D39" s="27"/>
      <c r="E39" s="27">
        <f t="shared" si="1"/>
        <v>0</v>
      </c>
      <c r="F39" s="23">
        <f t="shared" si="2"/>
        <v>0</v>
      </c>
      <c r="G39" s="23">
        <f t="shared" si="0"/>
        <v>0</v>
      </c>
    </row>
    <row r="40" spans="1:7" s="2" customFormat="1" ht="15" customHeight="1">
      <c r="A40" s="32"/>
      <c r="B40" s="71"/>
      <c r="C40" s="31"/>
      <c r="D40" s="23"/>
      <c r="E40" s="31">
        <f t="shared" si="1"/>
        <v>0</v>
      </c>
      <c r="F40" s="23">
        <f t="shared" si="2"/>
        <v>0</v>
      </c>
      <c r="G40" s="23">
        <f t="shared" si="0"/>
        <v>0</v>
      </c>
    </row>
    <row r="41" spans="1:7" s="2" customFormat="1" ht="15" customHeight="1">
      <c r="A41" s="32"/>
      <c r="B41" s="71"/>
      <c r="C41" s="31"/>
      <c r="D41" s="23"/>
      <c r="E41" s="31">
        <f t="shared" si="1"/>
        <v>0</v>
      </c>
      <c r="F41" s="23">
        <f t="shared" si="2"/>
        <v>0</v>
      </c>
      <c r="G41" s="23">
        <f t="shared" si="0"/>
        <v>0</v>
      </c>
    </row>
    <row r="42" spans="1:7" s="2" customFormat="1" ht="15" customHeight="1" thickBot="1">
      <c r="A42" s="33"/>
      <c r="B42" s="33"/>
      <c r="C42" s="34"/>
      <c r="D42" s="35"/>
      <c r="E42" s="34">
        <f t="shared" si="1"/>
        <v>0</v>
      </c>
      <c r="F42" s="35">
        <f t="shared" si="2"/>
        <v>0</v>
      </c>
      <c r="G42" s="23">
        <f t="shared" si="0"/>
        <v>0</v>
      </c>
    </row>
    <row r="43" spans="1:7" s="2" customFormat="1" ht="15" customHeight="1">
      <c r="A43" s="36" t="s">
        <v>67</v>
      </c>
      <c r="B43" s="9"/>
      <c r="C43" s="6"/>
      <c r="D43" s="37" t="s">
        <v>68</v>
      </c>
      <c r="E43" s="38">
        <f>SUM(E16:E42)</f>
        <v>1655000</v>
      </c>
      <c r="F43" s="39">
        <f>SUM(F16:F42)</f>
        <v>165500</v>
      </c>
      <c r="G43" s="39">
        <f>SUM(G16:G42)</f>
        <v>1820500</v>
      </c>
    </row>
    <row r="44" spans="1:7" s="2" customFormat="1" ht="15" customHeight="1" thickBot="1">
      <c r="A44" s="40" t="s">
        <v>69</v>
      </c>
      <c r="B44" s="41"/>
      <c r="C44" s="42"/>
      <c r="D44" s="43"/>
      <c r="E44" s="44"/>
      <c r="F44" s="43"/>
      <c r="G44" s="43"/>
    </row>
    <row r="45" spans="1:7" s="2" customFormat="1" ht="15" customHeight="1">
      <c r="A45" s="2" t="s">
        <v>70</v>
      </c>
      <c r="C45" s="4"/>
      <c r="D45" s="4"/>
      <c r="E45" s="4"/>
      <c r="F45" s="4"/>
      <c r="G45" s="4"/>
    </row>
    <row r="46" spans="1:7" s="2" customFormat="1" ht="15" customHeight="1">
      <c r="A46" s="2" t="s">
        <v>145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B48" s="9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9"/>
  </sheetPr>
  <dimension ref="A1:E20"/>
  <sheetViews>
    <sheetView zoomScale="85" workbookViewId="0">
      <selection activeCell="C21" sqref="C21"/>
    </sheetView>
  </sheetViews>
  <sheetFormatPr defaultRowHeight="21.75" customHeight="1"/>
  <cols>
    <col min="1" max="1" width="17.88671875" style="55" customWidth="1"/>
    <col min="2" max="5" width="23.33203125" style="55" customWidth="1"/>
    <col min="6" max="16384" width="8.88671875" style="55"/>
  </cols>
  <sheetData>
    <row r="1" spans="1:5" s="45" customFormat="1" ht="21.75" customHeight="1">
      <c r="A1" s="74" t="s">
        <v>80</v>
      </c>
      <c r="B1" s="74"/>
      <c r="C1" s="74"/>
      <c r="D1" s="74"/>
      <c r="E1" s="74"/>
    </row>
    <row r="2" spans="1:5" s="45" customFormat="1" ht="21.75" customHeight="1" thickBot="1">
      <c r="A2" s="46"/>
    </row>
    <row r="3" spans="1:5" s="50" customFormat="1" ht="21.75" customHeight="1">
      <c r="A3" s="47" t="s">
        <v>81</v>
      </c>
      <c r="B3" s="48" t="s">
        <v>82</v>
      </c>
      <c r="C3" s="48" t="s">
        <v>83</v>
      </c>
      <c r="D3" s="48" t="s">
        <v>84</v>
      </c>
      <c r="E3" s="49" t="s">
        <v>85</v>
      </c>
    </row>
    <row r="4" spans="1:5" ht="21.75" customHeight="1">
      <c r="A4" s="51" t="s">
        <v>86</v>
      </c>
      <c r="B4" s="52" t="s">
        <v>87</v>
      </c>
      <c r="C4" s="53" t="s">
        <v>88</v>
      </c>
      <c r="D4" s="53" t="s">
        <v>88</v>
      </c>
      <c r="E4" s="54" t="s">
        <v>88</v>
      </c>
    </row>
    <row r="5" spans="1:5" ht="21.75" customHeight="1">
      <c r="A5" s="51" t="s">
        <v>89</v>
      </c>
      <c r="B5" s="53" t="s">
        <v>90</v>
      </c>
      <c r="C5" s="53" t="s">
        <v>90</v>
      </c>
      <c r="D5" s="53" t="s">
        <v>90</v>
      </c>
      <c r="E5" s="54" t="s">
        <v>90</v>
      </c>
    </row>
    <row r="6" spans="1:5" ht="21.75" customHeight="1">
      <c r="A6" s="51" t="s">
        <v>91</v>
      </c>
      <c r="B6" s="52" t="s">
        <v>92</v>
      </c>
      <c r="C6" s="52" t="s">
        <v>93</v>
      </c>
      <c r="D6" s="53" t="s">
        <v>94</v>
      </c>
      <c r="E6" s="54" t="s">
        <v>95</v>
      </c>
    </row>
    <row r="7" spans="1:5" ht="21.75" customHeight="1">
      <c r="A7" s="51" t="s">
        <v>96</v>
      </c>
      <c r="B7" s="53" t="s">
        <v>97</v>
      </c>
      <c r="C7" s="53" t="s">
        <v>97</v>
      </c>
      <c r="D7" s="53" t="s">
        <v>97</v>
      </c>
      <c r="E7" s="54" t="s">
        <v>97</v>
      </c>
    </row>
    <row r="8" spans="1:5" ht="21.75" customHeight="1">
      <c r="A8" s="51" t="s">
        <v>98</v>
      </c>
      <c r="B8" s="53" t="s">
        <v>99</v>
      </c>
      <c r="C8" s="53" t="s">
        <v>99</v>
      </c>
      <c r="D8" s="53" t="s">
        <v>99</v>
      </c>
      <c r="E8" s="54" t="s">
        <v>99</v>
      </c>
    </row>
    <row r="9" spans="1:5" ht="21.75" customHeight="1">
      <c r="A9" s="51" t="s">
        <v>100</v>
      </c>
      <c r="B9" s="52" t="s">
        <v>101</v>
      </c>
      <c r="C9" s="52" t="s">
        <v>101</v>
      </c>
      <c r="D9" s="52" t="s">
        <v>101</v>
      </c>
      <c r="E9" s="54" t="s">
        <v>102</v>
      </c>
    </row>
    <row r="10" spans="1:5" ht="21.75" customHeight="1">
      <c r="A10" s="51" t="s">
        <v>103</v>
      </c>
      <c r="B10" s="53" t="s">
        <v>104</v>
      </c>
      <c r="C10" s="53" t="s">
        <v>104</v>
      </c>
      <c r="D10" s="52" t="s">
        <v>105</v>
      </c>
      <c r="E10" s="56" t="s">
        <v>106</v>
      </c>
    </row>
    <row r="11" spans="1:5" ht="21.75" customHeight="1">
      <c r="A11" s="51" t="s">
        <v>107</v>
      </c>
      <c r="B11" s="53" t="s">
        <v>108</v>
      </c>
      <c r="C11" s="53" t="s">
        <v>108</v>
      </c>
      <c r="D11" s="53" t="s">
        <v>108</v>
      </c>
      <c r="E11" s="54" t="s">
        <v>108</v>
      </c>
    </row>
    <row r="12" spans="1:5" ht="21.75" customHeight="1">
      <c r="A12" s="75" t="s">
        <v>109</v>
      </c>
      <c r="B12" s="52" t="s">
        <v>110</v>
      </c>
      <c r="C12" s="52" t="s">
        <v>110</v>
      </c>
      <c r="D12" s="53" t="s">
        <v>111</v>
      </c>
      <c r="E12" s="54" t="s">
        <v>112</v>
      </c>
    </row>
    <row r="13" spans="1:5" ht="21.75" customHeight="1">
      <c r="A13" s="75"/>
      <c r="B13" s="52" t="s">
        <v>113</v>
      </c>
      <c r="C13" s="52" t="s">
        <v>113</v>
      </c>
      <c r="D13" s="53"/>
      <c r="E13" s="54" t="s">
        <v>114</v>
      </c>
    </row>
    <row r="14" spans="1:5" ht="21.75" customHeight="1">
      <c r="A14" s="57" t="s">
        <v>115</v>
      </c>
      <c r="B14" s="58" t="s">
        <v>116</v>
      </c>
      <c r="C14" s="58" t="s">
        <v>116</v>
      </c>
      <c r="D14" s="58" t="s">
        <v>116</v>
      </c>
      <c r="E14" s="59" t="s">
        <v>117</v>
      </c>
    </row>
    <row r="15" spans="1:5" ht="21.75" customHeight="1">
      <c r="A15" s="57" t="s">
        <v>118</v>
      </c>
      <c r="B15" s="60" t="s">
        <v>119</v>
      </c>
      <c r="C15" s="60" t="s">
        <v>119</v>
      </c>
      <c r="D15" s="60" t="s">
        <v>119</v>
      </c>
      <c r="E15" s="59" t="s">
        <v>119</v>
      </c>
    </row>
    <row r="16" spans="1:5" ht="21.75" customHeight="1">
      <c r="A16" s="57" t="s">
        <v>120</v>
      </c>
      <c r="B16" s="58" t="s">
        <v>121</v>
      </c>
      <c r="C16" s="58" t="s">
        <v>121</v>
      </c>
      <c r="D16" s="58"/>
      <c r="E16" s="59" t="s">
        <v>122</v>
      </c>
    </row>
    <row r="17" spans="1:5" ht="21.75" customHeight="1">
      <c r="A17" s="57" t="s">
        <v>123</v>
      </c>
      <c r="B17" s="61"/>
      <c r="C17" s="61"/>
      <c r="D17" s="61" t="s">
        <v>124</v>
      </c>
      <c r="E17" s="62" t="s">
        <v>125</v>
      </c>
    </row>
    <row r="18" spans="1:5" ht="21.75" customHeight="1">
      <c r="A18" s="57" t="s">
        <v>126</v>
      </c>
      <c r="B18" s="61">
        <v>2970000</v>
      </c>
      <c r="C18" s="61">
        <f>2440000*1.1</f>
        <v>2684000</v>
      </c>
      <c r="D18" s="61">
        <v>2860000</v>
      </c>
      <c r="E18" s="62">
        <v>2981000</v>
      </c>
    </row>
    <row r="19" spans="1:5" ht="21.75" customHeight="1">
      <c r="A19" s="63" t="s">
        <v>127</v>
      </c>
      <c r="B19" s="64" t="s">
        <v>128</v>
      </c>
      <c r="C19" s="64" t="s">
        <v>129</v>
      </c>
      <c r="D19" s="64" t="s">
        <v>130</v>
      </c>
      <c r="E19" s="65" t="s">
        <v>131</v>
      </c>
    </row>
    <row r="20" spans="1:5" ht="21.75" customHeight="1" thickBot="1">
      <c r="A20" s="66" t="s">
        <v>132</v>
      </c>
      <c r="B20" s="67">
        <v>4070000</v>
      </c>
      <c r="C20" s="67">
        <v>3784000</v>
      </c>
      <c r="D20" s="68">
        <v>3410000</v>
      </c>
      <c r="E20" s="69">
        <f>2981000+814000</f>
        <v>3795000</v>
      </c>
    </row>
  </sheetData>
  <mergeCells count="2">
    <mergeCell ref="A1:E1"/>
    <mergeCell ref="A12:A13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16"/>
  <sheetViews>
    <sheetView topLeftCell="A19" zoomScaleNormal="100" workbookViewId="0">
      <selection activeCell="C9" sqref="C9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>
      <c r="A1" s="72" t="s">
        <v>0</v>
      </c>
      <c r="B1" s="72"/>
      <c r="C1" s="72"/>
      <c r="D1" s="72"/>
      <c r="E1" s="72"/>
      <c r="F1" s="72"/>
      <c r="G1" s="72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73" t="s">
        <v>79</v>
      </c>
      <c r="B4" s="73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3</v>
      </c>
      <c r="B6" s="9"/>
      <c r="C6" s="4"/>
      <c r="D6" s="4"/>
      <c r="E6" s="4"/>
    </row>
    <row r="7" spans="1:7" ht="15" customHeight="1">
      <c r="A7" s="8" t="s">
        <v>4</v>
      </c>
      <c r="B7" s="9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2">
        <f>G43</f>
        <v>4070000</v>
      </c>
      <c r="C11" s="4"/>
      <c r="D11" s="4"/>
      <c r="E11" s="4"/>
    </row>
    <row r="12" spans="1:7" ht="15" customHeight="1">
      <c r="A12" s="2" t="s">
        <v>7</v>
      </c>
      <c r="B12" s="13">
        <f ca="1">NOW()</f>
        <v>40753.737062615743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2" si="0">SUM(E16:F16)</f>
        <v>0</v>
      </c>
    </row>
    <row r="17" spans="1:7" s="2" customFormat="1" ht="15" customHeight="1">
      <c r="A17" s="25" t="s">
        <v>16</v>
      </c>
      <c r="B17" s="26" t="s">
        <v>17</v>
      </c>
      <c r="C17" s="20">
        <v>1</v>
      </c>
      <c r="D17" s="27">
        <v>2700000</v>
      </c>
      <c r="E17" s="22">
        <f>C17*D17</f>
        <v>2700000</v>
      </c>
      <c r="F17" s="23">
        <f>E17*10%</f>
        <v>270000</v>
      </c>
      <c r="G17" s="23">
        <f t="shared" si="0"/>
        <v>2970000</v>
      </c>
    </row>
    <row r="18" spans="1:7" s="2" customFormat="1" ht="15" customHeight="1">
      <c r="A18" s="28"/>
      <c r="B18" s="25"/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>
      <c r="A19" s="28"/>
      <c r="B19" s="29" t="s">
        <v>18</v>
      </c>
      <c r="C19" s="20"/>
      <c r="D19" s="27"/>
      <c r="E19" s="22"/>
      <c r="F19" s="23"/>
      <c r="G19" s="23">
        <f t="shared" si="0"/>
        <v>0</v>
      </c>
    </row>
    <row r="20" spans="1:7" s="2" customFormat="1" ht="15" customHeight="1">
      <c r="A20" s="28"/>
      <c r="B20" s="29" t="s">
        <v>19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>
      <c r="A21" s="28"/>
      <c r="B21" s="29" t="s">
        <v>20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>
      <c r="A22" s="25"/>
      <c r="B22" s="29" t="s">
        <v>21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>
      <c r="A23" s="25"/>
      <c r="B23" s="29" t="s">
        <v>22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>
      <c r="A24" s="32"/>
      <c r="B24" s="29" t="s">
        <v>23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>
      <c r="A25" s="32"/>
      <c r="B25" s="23" t="s">
        <v>24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>
      <c r="A26" s="32"/>
      <c r="B26" s="23" t="s">
        <v>77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>
      <c r="A27" s="32"/>
      <c r="B27" s="23" t="s">
        <v>26</v>
      </c>
      <c r="C27" s="31"/>
      <c r="D27" s="27"/>
      <c r="E27" s="27"/>
      <c r="F27" s="23"/>
      <c r="G27" s="23">
        <f t="shared" si="0"/>
        <v>0</v>
      </c>
    </row>
    <row r="28" spans="1:7" s="2" customFormat="1" ht="15" customHeight="1">
      <c r="A28" s="32"/>
      <c r="B28" s="32" t="s">
        <v>27</v>
      </c>
      <c r="C28" s="31"/>
      <c r="D28" s="27"/>
      <c r="E28" s="27">
        <f t="shared" ref="E28" si="1">C28*D28</f>
        <v>0</v>
      </c>
      <c r="F28" s="23">
        <f t="shared" ref="F28" si="2">E28*10%</f>
        <v>0</v>
      </c>
      <c r="G28" s="23">
        <f t="shared" si="0"/>
        <v>0</v>
      </c>
    </row>
    <row r="29" spans="1:7" s="2" customFormat="1" ht="15" customHeight="1">
      <c r="A29" s="32"/>
      <c r="B29" s="32"/>
      <c r="C29" s="31"/>
      <c r="D29" s="27"/>
      <c r="E29" s="27"/>
      <c r="F29" s="23"/>
      <c r="G29" s="23"/>
    </row>
    <row r="30" spans="1:7" s="2" customFormat="1" ht="15" customHeight="1">
      <c r="A30" s="32" t="s">
        <v>28</v>
      </c>
      <c r="B30" s="32" t="s">
        <v>29</v>
      </c>
      <c r="C30" s="31">
        <v>1</v>
      </c>
      <c r="D30" s="27">
        <v>500000</v>
      </c>
      <c r="E30" s="27">
        <f t="shared" ref="E30" si="3">C30*D30</f>
        <v>500000</v>
      </c>
      <c r="F30" s="23">
        <f t="shared" ref="F30" si="4">E30*10%</f>
        <v>50000</v>
      </c>
      <c r="G30" s="23">
        <f t="shared" ref="G30" si="5">SUM(E30:F30)</f>
        <v>550000</v>
      </c>
    </row>
    <row r="31" spans="1:7" s="2" customFormat="1" ht="15" customHeight="1">
      <c r="A31" s="32"/>
      <c r="B31" s="32" t="s">
        <v>30</v>
      </c>
      <c r="C31" s="31"/>
      <c r="D31" s="27"/>
      <c r="E31" s="27">
        <f>C31*D31</f>
        <v>0</v>
      </c>
      <c r="F31" s="23">
        <f>E31*10%</f>
        <v>0</v>
      </c>
      <c r="G31" s="23">
        <f>SUM(E31:F31)</f>
        <v>0</v>
      </c>
    </row>
    <row r="32" spans="1:7" s="2" customFormat="1" ht="15" customHeight="1">
      <c r="A32" s="32"/>
      <c r="B32" s="32"/>
      <c r="C32" s="31"/>
      <c r="D32" s="27"/>
      <c r="E32" s="27"/>
      <c r="F32" s="23"/>
      <c r="G32" s="23"/>
    </row>
    <row r="33" spans="1:7" s="2" customFormat="1" ht="15" customHeight="1">
      <c r="A33" s="32" t="s">
        <v>25</v>
      </c>
      <c r="B33" s="32" t="s">
        <v>31</v>
      </c>
      <c r="C33" s="31">
        <v>1</v>
      </c>
      <c r="D33" s="27">
        <v>500000</v>
      </c>
      <c r="E33" s="27">
        <f>C33*D33</f>
        <v>500000</v>
      </c>
      <c r="F33" s="23">
        <f>E33*10%</f>
        <v>50000</v>
      </c>
      <c r="G33" s="23">
        <f>SUM(E33:F33)</f>
        <v>550000</v>
      </c>
    </row>
    <row r="34" spans="1:7" s="2" customFormat="1" ht="15" customHeight="1">
      <c r="A34" s="32"/>
      <c r="B34" s="32"/>
      <c r="C34" s="31"/>
      <c r="D34" s="27"/>
      <c r="E34" s="27">
        <f>C34*D34</f>
        <v>0</v>
      </c>
      <c r="F34" s="23">
        <f>E34*10%</f>
        <v>0</v>
      </c>
      <c r="G34" s="23">
        <f>SUM(E34:F34)</f>
        <v>0</v>
      </c>
    </row>
    <row r="35" spans="1:7" s="2" customFormat="1" ht="15" customHeight="1">
      <c r="A35" s="32"/>
      <c r="B35" s="32"/>
      <c r="C35" s="31"/>
      <c r="D35" s="27"/>
      <c r="E35" s="27">
        <f t="shared" ref="E35:E42" si="6">C35*D35</f>
        <v>0</v>
      </c>
      <c r="F35" s="23">
        <f t="shared" ref="F35:F42" si="7">E35*10%</f>
        <v>0</v>
      </c>
      <c r="G35" s="23">
        <f t="shared" si="0"/>
        <v>0</v>
      </c>
    </row>
    <row r="36" spans="1:7" s="2" customFormat="1" ht="15" customHeight="1">
      <c r="A36" s="32"/>
      <c r="B36" s="32"/>
      <c r="C36" s="31"/>
      <c r="D36" s="27"/>
      <c r="E36" s="27">
        <f t="shared" si="6"/>
        <v>0</v>
      </c>
      <c r="F36" s="23">
        <f t="shared" si="7"/>
        <v>0</v>
      </c>
      <c r="G36" s="23">
        <f t="shared" si="0"/>
        <v>0</v>
      </c>
    </row>
    <row r="37" spans="1:7" s="2" customFormat="1" ht="15" customHeight="1">
      <c r="A37" s="32"/>
      <c r="B37" s="32"/>
      <c r="C37" s="31"/>
      <c r="D37" s="27"/>
      <c r="E37" s="27">
        <f t="shared" si="6"/>
        <v>0</v>
      </c>
      <c r="F37" s="23">
        <f t="shared" si="7"/>
        <v>0</v>
      </c>
      <c r="G37" s="23">
        <f t="shared" si="0"/>
        <v>0</v>
      </c>
    </row>
    <row r="38" spans="1:7" s="2" customFormat="1" ht="15" customHeight="1">
      <c r="A38" s="32"/>
      <c r="B38" s="32"/>
      <c r="C38" s="31"/>
      <c r="D38" s="27"/>
      <c r="E38" s="27">
        <f t="shared" si="6"/>
        <v>0</v>
      </c>
      <c r="F38" s="23">
        <f t="shared" si="7"/>
        <v>0</v>
      </c>
      <c r="G38" s="23">
        <f t="shared" si="0"/>
        <v>0</v>
      </c>
    </row>
    <row r="39" spans="1:7" s="2" customFormat="1" ht="15" customHeight="1">
      <c r="A39" s="32"/>
      <c r="B39" s="32"/>
      <c r="C39" s="31"/>
      <c r="D39" s="27"/>
      <c r="E39" s="27">
        <f t="shared" si="6"/>
        <v>0</v>
      </c>
      <c r="F39" s="23">
        <f t="shared" si="7"/>
        <v>0</v>
      </c>
      <c r="G39" s="23">
        <f t="shared" si="0"/>
        <v>0</v>
      </c>
    </row>
    <row r="40" spans="1:7" s="2" customFormat="1" ht="15" customHeight="1">
      <c r="A40" s="32"/>
      <c r="B40" s="32"/>
      <c r="C40" s="31"/>
      <c r="D40" s="23"/>
      <c r="E40" s="31">
        <f t="shared" si="6"/>
        <v>0</v>
      </c>
      <c r="F40" s="23">
        <f t="shared" si="7"/>
        <v>0</v>
      </c>
      <c r="G40" s="23">
        <f t="shared" si="0"/>
        <v>0</v>
      </c>
    </row>
    <row r="41" spans="1:7" s="2" customFormat="1" ht="15" customHeight="1">
      <c r="A41" s="32"/>
      <c r="B41" s="32"/>
      <c r="C41" s="31"/>
      <c r="D41" s="23"/>
      <c r="E41" s="31">
        <f t="shared" si="6"/>
        <v>0</v>
      </c>
      <c r="F41" s="23">
        <f t="shared" si="7"/>
        <v>0</v>
      </c>
      <c r="G41" s="23">
        <f t="shared" si="0"/>
        <v>0</v>
      </c>
    </row>
    <row r="42" spans="1:7" s="2" customFormat="1" ht="15" customHeight="1" thickBot="1">
      <c r="A42" s="33"/>
      <c r="B42" s="33"/>
      <c r="C42" s="34"/>
      <c r="D42" s="35"/>
      <c r="E42" s="34">
        <f t="shared" si="6"/>
        <v>0</v>
      </c>
      <c r="F42" s="35">
        <f t="shared" si="7"/>
        <v>0</v>
      </c>
      <c r="G42" s="23">
        <f t="shared" si="0"/>
        <v>0</v>
      </c>
    </row>
    <row r="43" spans="1:7" s="2" customFormat="1" ht="15" customHeight="1">
      <c r="A43" s="36" t="s">
        <v>32</v>
      </c>
      <c r="B43" s="9"/>
      <c r="C43" s="6"/>
      <c r="D43" s="37" t="s">
        <v>33</v>
      </c>
      <c r="E43" s="38">
        <f>SUM(E16:E42)</f>
        <v>3700000</v>
      </c>
      <c r="F43" s="39">
        <f>SUM(F16:F42)</f>
        <v>370000</v>
      </c>
      <c r="G43" s="39">
        <f>SUM(G16:G42)</f>
        <v>4070000</v>
      </c>
    </row>
    <row r="44" spans="1:7" s="2" customFormat="1" ht="15" customHeight="1" thickBot="1">
      <c r="A44" s="40" t="s">
        <v>34</v>
      </c>
      <c r="B44" s="41"/>
      <c r="C44" s="42"/>
      <c r="D44" s="43"/>
      <c r="E44" s="44"/>
      <c r="F44" s="43"/>
      <c r="G44" s="43"/>
    </row>
    <row r="45" spans="1:7" s="2" customFormat="1" ht="15" customHeight="1">
      <c r="A45" s="2" t="s">
        <v>35</v>
      </c>
      <c r="C45" s="4"/>
      <c r="D45" s="4"/>
      <c r="E45" s="4"/>
      <c r="F45" s="4"/>
      <c r="G45" s="4"/>
    </row>
    <row r="46" spans="1:7" s="2" customFormat="1" ht="15" customHeight="1">
      <c r="A46" s="2" t="s">
        <v>36</v>
      </c>
      <c r="C46" s="4"/>
      <c r="D46" s="4"/>
      <c r="E46" s="4"/>
      <c r="F46" s="4"/>
      <c r="G46" s="4"/>
    </row>
    <row r="47" spans="1:7" s="2" customFormat="1" ht="15" customHeight="1">
      <c r="A47" s="2" t="s">
        <v>78</v>
      </c>
      <c r="C47" s="4"/>
      <c r="D47" s="4"/>
      <c r="E47" s="4"/>
      <c r="F47" s="4"/>
      <c r="G47" s="4"/>
    </row>
    <row r="48" spans="1:7" s="2" customFormat="1" ht="15" customHeight="1">
      <c r="A48" s="9"/>
      <c r="B48" s="9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16"/>
  <sheetViews>
    <sheetView topLeftCell="A4" zoomScaleNormal="100" workbookViewId="0">
      <selection activeCell="A4" sqref="A4:B4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>
      <c r="A1" s="72" t="s">
        <v>37</v>
      </c>
      <c r="B1" s="72"/>
      <c r="C1" s="72"/>
      <c r="D1" s="72"/>
      <c r="E1" s="72"/>
      <c r="F1" s="72"/>
      <c r="G1" s="72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73" t="s">
        <v>79</v>
      </c>
      <c r="B4" s="73"/>
      <c r="C4" s="7" t="s">
        <v>38</v>
      </c>
      <c r="D4" s="4"/>
      <c r="E4" s="4"/>
    </row>
    <row r="5" spans="1:7" ht="15" customHeight="1">
      <c r="A5" s="8" t="s">
        <v>39</v>
      </c>
      <c r="B5" s="9"/>
      <c r="C5" s="10"/>
      <c r="D5" s="4"/>
      <c r="E5" s="4"/>
    </row>
    <row r="6" spans="1:7" ht="15" customHeight="1">
      <c r="A6" s="8" t="s">
        <v>40</v>
      </c>
      <c r="B6" s="9"/>
      <c r="C6" s="4"/>
      <c r="D6" s="4"/>
      <c r="E6" s="4"/>
    </row>
    <row r="7" spans="1:7" ht="15" customHeight="1">
      <c r="A7" s="8" t="s">
        <v>41</v>
      </c>
      <c r="B7" s="9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42</v>
      </c>
      <c r="B11" s="12">
        <f>G43</f>
        <v>3784000</v>
      </c>
      <c r="C11" s="4"/>
      <c r="D11" s="4"/>
      <c r="E11" s="4"/>
    </row>
    <row r="12" spans="1:7" ht="15" customHeight="1">
      <c r="A12" s="2" t="s">
        <v>43</v>
      </c>
      <c r="B12" s="13">
        <f ca="1">NOW()</f>
        <v>40753.737062615743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44</v>
      </c>
      <c r="B15" s="15" t="s">
        <v>45</v>
      </c>
      <c r="C15" s="16" t="s">
        <v>46</v>
      </c>
      <c r="D15" s="16" t="s">
        <v>47</v>
      </c>
      <c r="E15" s="17" t="s">
        <v>48</v>
      </c>
      <c r="F15" s="17" t="s">
        <v>49</v>
      </c>
      <c r="G15" s="16" t="s">
        <v>50</v>
      </c>
    </row>
    <row r="16" spans="1:7" s="2" customFormat="1" ht="15" customHeight="1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2" si="0">SUM(E16:F16)</f>
        <v>0</v>
      </c>
    </row>
    <row r="17" spans="1:7" s="2" customFormat="1" ht="15" customHeight="1">
      <c r="A17" s="25" t="s">
        <v>51</v>
      </c>
      <c r="B17" s="26" t="s">
        <v>52</v>
      </c>
      <c r="C17" s="20">
        <v>1</v>
      </c>
      <c r="D17" s="27">
        <f>2684000/1.1</f>
        <v>2440000</v>
      </c>
      <c r="E17" s="22">
        <f>C17*D17</f>
        <v>2440000</v>
      </c>
      <c r="F17" s="23">
        <f>E17*10%</f>
        <v>244000</v>
      </c>
      <c r="G17" s="23">
        <f t="shared" si="0"/>
        <v>2684000</v>
      </c>
    </row>
    <row r="18" spans="1:7" s="2" customFormat="1" ht="15" customHeight="1">
      <c r="A18" s="28"/>
      <c r="B18" s="25"/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>
      <c r="A19" s="28"/>
      <c r="B19" s="29" t="s">
        <v>53</v>
      </c>
      <c r="C19" s="20"/>
      <c r="D19" s="27"/>
      <c r="E19" s="22"/>
      <c r="F19" s="23"/>
      <c r="G19" s="23">
        <f t="shared" si="0"/>
        <v>0</v>
      </c>
    </row>
    <row r="20" spans="1:7" s="2" customFormat="1" ht="15" customHeight="1">
      <c r="A20" s="28"/>
      <c r="B20" s="29" t="s">
        <v>54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>
      <c r="A21" s="28"/>
      <c r="B21" s="29" t="s">
        <v>55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>
      <c r="A22" s="25"/>
      <c r="B22" s="29" t="s">
        <v>56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>
      <c r="A23" s="25"/>
      <c r="B23" s="29" t="s">
        <v>57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>
      <c r="A24" s="32"/>
      <c r="B24" s="29" t="s">
        <v>58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>
      <c r="A25" s="32"/>
      <c r="B25" s="23" t="s">
        <v>59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>
      <c r="A26" s="32"/>
      <c r="B26" s="23" t="s">
        <v>77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>
      <c r="A27" s="32"/>
      <c r="B27" s="23" t="s">
        <v>61</v>
      </c>
      <c r="C27" s="31"/>
      <c r="D27" s="27"/>
      <c r="E27" s="27"/>
      <c r="F27" s="23"/>
      <c r="G27" s="23">
        <f t="shared" si="0"/>
        <v>0</v>
      </c>
    </row>
    <row r="28" spans="1:7" s="2" customFormat="1" ht="15" customHeight="1">
      <c r="A28" s="32"/>
      <c r="B28" s="32" t="s">
        <v>62</v>
      </c>
      <c r="C28" s="31"/>
      <c r="D28" s="27"/>
      <c r="E28" s="27">
        <f t="shared" ref="E28:E42" si="1">C28*D28</f>
        <v>0</v>
      </c>
      <c r="F28" s="23">
        <f t="shared" ref="F28:F42" si="2">E28*10%</f>
        <v>0</v>
      </c>
      <c r="G28" s="23">
        <f t="shared" si="0"/>
        <v>0</v>
      </c>
    </row>
    <row r="29" spans="1:7" s="2" customFormat="1" ht="15" customHeight="1">
      <c r="A29" s="32"/>
      <c r="B29" s="32"/>
      <c r="C29" s="31"/>
      <c r="D29" s="27"/>
      <c r="E29" s="27"/>
      <c r="F29" s="23"/>
      <c r="G29" s="23"/>
    </row>
    <row r="30" spans="1:7" s="2" customFormat="1" ht="15" customHeight="1">
      <c r="A30" s="32" t="s">
        <v>63</v>
      </c>
      <c r="B30" s="32" t="s">
        <v>64</v>
      </c>
      <c r="C30" s="31">
        <v>1</v>
      </c>
      <c r="D30" s="27">
        <v>500000</v>
      </c>
      <c r="E30" s="27">
        <f t="shared" ref="E30" si="3">C30*D30</f>
        <v>500000</v>
      </c>
      <c r="F30" s="23">
        <f t="shared" ref="F30" si="4">E30*10%</f>
        <v>50000</v>
      </c>
      <c r="G30" s="23">
        <f t="shared" ref="G30" si="5">SUM(E30:F30)</f>
        <v>550000</v>
      </c>
    </row>
    <row r="31" spans="1:7" s="2" customFormat="1" ht="15" customHeight="1">
      <c r="A31" s="32"/>
      <c r="B31" s="32" t="s">
        <v>65</v>
      </c>
      <c r="C31" s="31"/>
      <c r="D31" s="27"/>
      <c r="E31" s="27">
        <f>C31*D31</f>
        <v>0</v>
      </c>
      <c r="F31" s="23">
        <f>E31*10%</f>
        <v>0</v>
      </c>
      <c r="G31" s="23">
        <f>SUM(E31:F31)</f>
        <v>0</v>
      </c>
    </row>
    <row r="32" spans="1:7" s="2" customFormat="1" ht="15" customHeight="1">
      <c r="A32" s="32"/>
      <c r="B32" s="32"/>
      <c r="C32" s="31"/>
      <c r="D32" s="27"/>
      <c r="E32" s="27"/>
      <c r="F32" s="23"/>
      <c r="G32" s="23"/>
    </row>
    <row r="33" spans="1:7" s="2" customFormat="1" ht="15" customHeight="1">
      <c r="A33" s="32" t="s">
        <v>60</v>
      </c>
      <c r="B33" s="32" t="s">
        <v>66</v>
      </c>
      <c r="C33" s="31">
        <v>1</v>
      </c>
      <c r="D33" s="27">
        <v>500000</v>
      </c>
      <c r="E33" s="27">
        <f>C33*D33</f>
        <v>500000</v>
      </c>
      <c r="F33" s="23">
        <f>E33*10%</f>
        <v>50000</v>
      </c>
      <c r="G33" s="23">
        <f>SUM(E33:F33)</f>
        <v>550000</v>
      </c>
    </row>
    <row r="34" spans="1:7" s="2" customFormat="1" ht="15" customHeight="1">
      <c r="A34" s="32"/>
      <c r="B34" s="32"/>
      <c r="C34" s="31"/>
      <c r="D34" s="27"/>
      <c r="E34" s="27">
        <f>C34*D34</f>
        <v>0</v>
      </c>
      <c r="F34" s="23">
        <f>E34*10%</f>
        <v>0</v>
      </c>
      <c r="G34" s="23">
        <f>SUM(E34:F34)</f>
        <v>0</v>
      </c>
    </row>
    <row r="35" spans="1:7" s="2" customFormat="1" ht="15" customHeight="1">
      <c r="A35" s="32"/>
      <c r="B35" s="32"/>
      <c r="C35" s="31"/>
      <c r="D35" s="27"/>
      <c r="E35" s="27">
        <f t="shared" si="1"/>
        <v>0</v>
      </c>
      <c r="F35" s="23">
        <f t="shared" si="2"/>
        <v>0</v>
      </c>
      <c r="G35" s="23">
        <f t="shared" si="0"/>
        <v>0</v>
      </c>
    </row>
    <row r="36" spans="1:7" s="2" customFormat="1" ht="15" customHeight="1">
      <c r="A36" s="32"/>
      <c r="B36" s="32"/>
      <c r="C36" s="31"/>
      <c r="D36" s="27"/>
      <c r="E36" s="27">
        <f t="shared" si="1"/>
        <v>0</v>
      </c>
      <c r="F36" s="23">
        <f t="shared" si="2"/>
        <v>0</v>
      </c>
      <c r="G36" s="23">
        <f t="shared" si="0"/>
        <v>0</v>
      </c>
    </row>
    <row r="37" spans="1:7" s="2" customFormat="1" ht="15" customHeight="1">
      <c r="A37" s="32"/>
      <c r="B37" s="32"/>
      <c r="C37" s="31"/>
      <c r="D37" s="27"/>
      <c r="E37" s="27">
        <f t="shared" si="1"/>
        <v>0</v>
      </c>
      <c r="F37" s="23">
        <f t="shared" si="2"/>
        <v>0</v>
      </c>
      <c r="G37" s="23">
        <f t="shared" si="0"/>
        <v>0</v>
      </c>
    </row>
    <row r="38" spans="1:7" s="2" customFormat="1" ht="15" customHeight="1">
      <c r="A38" s="32"/>
      <c r="B38" s="32"/>
      <c r="C38" s="31"/>
      <c r="D38" s="27"/>
      <c r="E38" s="27">
        <f t="shared" si="1"/>
        <v>0</v>
      </c>
      <c r="F38" s="23">
        <f t="shared" si="2"/>
        <v>0</v>
      </c>
      <c r="G38" s="23">
        <f t="shared" si="0"/>
        <v>0</v>
      </c>
    </row>
    <row r="39" spans="1:7" s="2" customFormat="1" ht="15" customHeight="1">
      <c r="A39" s="32"/>
      <c r="B39" s="32"/>
      <c r="C39" s="31"/>
      <c r="D39" s="27"/>
      <c r="E39" s="27">
        <f t="shared" si="1"/>
        <v>0</v>
      </c>
      <c r="F39" s="23">
        <f t="shared" si="2"/>
        <v>0</v>
      </c>
      <c r="G39" s="23">
        <f t="shared" si="0"/>
        <v>0</v>
      </c>
    </row>
    <row r="40" spans="1:7" s="2" customFormat="1" ht="15" customHeight="1">
      <c r="A40" s="32"/>
      <c r="B40" s="32"/>
      <c r="C40" s="31"/>
      <c r="D40" s="23"/>
      <c r="E40" s="31">
        <f t="shared" si="1"/>
        <v>0</v>
      </c>
      <c r="F40" s="23">
        <f t="shared" si="2"/>
        <v>0</v>
      </c>
      <c r="G40" s="23">
        <f t="shared" si="0"/>
        <v>0</v>
      </c>
    </row>
    <row r="41" spans="1:7" s="2" customFormat="1" ht="15" customHeight="1">
      <c r="A41" s="32"/>
      <c r="B41" s="32"/>
      <c r="C41" s="31"/>
      <c r="D41" s="23"/>
      <c r="E41" s="31">
        <f t="shared" si="1"/>
        <v>0</v>
      </c>
      <c r="F41" s="23">
        <f t="shared" si="2"/>
        <v>0</v>
      </c>
      <c r="G41" s="23">
        <f t="shared" si="0"/>
        <v>0</v>
      </c>
    </row>
    <row r="42" spans="1:7" s="2" customFormat="1" ht="15" customHeight="1" thickBot="1">
      <c r="A42" s="33"/>
      <c r="B42" s="33"/>
      <c r="C42" s="34"/>
      <c r="D42" s="35"/>
      <c r="E42" s="34">
        <f t="shared" si="1"/>
        <v>0</v>
      </c>
      <c r="F42" s="35">
        <f t="shared" si="2"/>
        <v>0</v>
      </c>
      <c r="G42" s="23">
        <f t="shared" si="0"/>
        <v>0</v>
      </c>
    </row>
    <row r="43" spans="1:7" s="2" customFormat="1" ht="15" customHeight="1">
      <c r="A43" s="36" t="s">
        <v>67</v>
      </c>
      <c r="B43" s="9"/>
      <c r="C43" s="6"/>
      <c r="D43" s="37" t="s">
        <v>68</v>
      </c>
      <c r="E43" s="38">
        <f>SUM(E16:E42)</f>
        <v>3440000</v>
      </c>
      <c r="F43" s="39">
        <f>SUM(F16:F42)</f>
        <v>344000</v>
      </c>
      <c r="G43" s="39">
        <f>SUM(G16:G42)</f>
        <v>3784000</v>
      </c>
    </row>
    <row r="44" spans="1:7" s="2" customFormat="1" ht="15" customHeight="1" thickBot="1">
      <c r="A44" s="40" t="s">
        <v>69</v>
      </c>
      <c r="B44" s="41"/>
      <c r="C44" s="42"/>
      <c r="D44" s="43"/>
      <c r="E44" s="44"/>
      <c r="F44" s="43"/>
      <c r="G44" s="43"/>
    </row>
    <row r="45" spans="1:7" s="2" customFormat="1" ht="15" customHeight="1">
      <c r="A45" s="2" t="s">
        <v>70</v>
      </c>
      <c r="C45" s="4"/>
      <c r="D45" s="4"/>
      <c r="E45" s="4"/>
      <c r="F45" s="4"/>
      <c r="G45" s="4"/>
    </row>
    <row r="46" spans="1:7" s="2" customFormat="1" ht="15" customHeight="1">
      <c r="A46" s="2" t="s">
        <v>36</v>
      </c>
      <c r="C46" s="4"/>
      <c r="D46" s="4"/>
      <c r="E46" s="4"/>
      <c r="F46" s="4"/>
      <c r="G46" s="4"/>
    </row>
    <row r="47" spans="1:7" s="2" customFormat="1" ht="15" customHeight="1">
      <c r="A47" s="2" t="s">
        <v>78</v>
      </c>
      <c r="C47" s="4"/>
      <c r="D47" s="4"/>
      <c r="E47" s="4"/>
      <c r="F47" s="4"/>
      <c r="G47" s="4"/>
    </row>
    <row r="48" spans="1:7" s="2" customFormat="1" ht="15" customHeight="1">
      <c r="A48" s="9"/>
      <c r="B48" s="9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116"/>
  <sheetViews>
    <sheetView zoomScaleNormal="100" workbookViewId="0">
      <selection activeCell="A4" sqref="A4:B4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>
      <c r="A1" s="72" t="s">
        <v>37</v>
      </c>
      <c r="B1" s="72"/>
      <c r="C1" s="72"/>
      <c r="D1" s="72"/>
      <c r="E1" s="72"/>
      <c r="F1" s="72"/>
      <c r="G1" s="72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73" t="s">
        <v>79</v>
      </c>
      <c r="B4" s="73"/>
      <c r="C4" s="7" t="s">
        <v>38</v>
      </c>
      <c r="D4" s="4"/>
      <c r="E4" s="4"/>
    </row>
    <row r="5" spans="1:7" ht="15" customHeight="1">
      <c r="A5" s="8" t="s">
        <v>39</v>
      </c>
      <c r="B5" s="9"/>
      <c r="C5" s="10"/>
      <c r="D5" s="4"/>
      <c r="E5" s="4"/>
    </row>
    <row r="6" spans="1:7" ht="15" customHeight="1">
      <c r="A6" s="8" t="s">
        <v>40</v>
      </c>
      <c r="B6" s="9"/>
      <c r="C6" s="4"/>
      <c r="D6" s="4"/>
      <c r="E6" s="4"/>
    </row>
    <row r="7" spans="1:7" ht="15" customHeight="1">
      <c r="A7" s="8" t="s">
        <v>41</v>
      </c>
      <c r="B7" s="9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42</v>
      </c>
      <c r="B11" s="12">
        <f>G43</f>
        <v>3410000</v>
      </c>
      <c r="C11" s="4"/>
      <c r="D11" s="4"/>
      <c r="E11" s="4"/>
    </row>
    <row r="12" spans="1:7" ht="15" customHeight="1">
      <c r="A12" s="2" t="s">
        <v>43</v>
      </c>
      <c r="B12" s="13">
        <f ca="1">NOW()</f>
        <v>40753.737062615743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44</v>
      </c>
      <c r="B15" s="15" t="s">
        <v>45</v>
      </c>
      <c r="C15" s="16" t="s">
        <v>46</v>
      </c>
      <c r="D15" s="16" t="s">
        <v>47</v>
      </c>
      <c r="E15" s="17" t="s">
        <v>48</v>
      </c>
      <c r="F15" s="17" t="s">
        <v>49</v>
      </c>
      <c r="G15" s="16" t="s">
        <v>50</v>
      </c>
    </row>
    <row r="16" spans="1:7" s="2" customFormat="1" ht="15" customHeight="1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2" si="0">SUM(E16:F16)</f>
        <v>0</v>
      </c>
    </row>
    <row r="17" spans="1:7" s="2" customFormat="1" ht="15" customHeight="1">
      <c r="A17" s="25" t="s">
        <v>51</v>
      </c>
      <c r="B17" s="26" t="s">
        <v>76</v>
      </c>
      <c r="C17" s="20">
        <v>1</v>
      </c>
      <c r="D17" s="27">
        <v>2600000</v>
      </c>
      <c r="E17" s="22">
        <f>C17*D17</f>
        <v>2600000</v>
      </c>
      <c r="F17" s="23">
        <f>E17*10%</f>
        <v>260000</v>
      </c>
      <c r="G17" s="23">
        <f t="shared" si="0"/>
        <v>2860000</v>
      </c>
    </row>
    <row r="18" spans="1:7" s="2" customFormat="1" ht="15" customHeight="1">
      <c r="A18" s="28"/>
      <c r="B18" s="25"/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>
      <c r="A19" s="28"/>
      <c r="B19" s="29" t="s">
        <v>53</v>
      </c>
      <c r="C19" s="20"/>
      <c r="D19" s="27"/>
      <c r="E19" s="22"/>
      <c r="F19" s="23"/>
      <c r="G19" s="23">
        <f t="shared" si="0"/>
        <v>0</v>
      </c>
    </row>
    <row r="20" spans="1:7" s="2" customFormat="1" ht="15" customHeight="1">
      <c r="A20" s="28"/>
      <c r="B20" s="29" t="s">
        <v>54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>
      <c r="A21" s="28"/>
      <c r="B21" s="29" t="s">
        <v>71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>
      <c r="A22" s="25"/>
      <c r="B22" s="29" t="s">
        <v>56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>
      <c r="A23" s="25"/>
      <c r="B23" s="29" t="s">
        <v>57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>
      <c r="A24" s="32"/>
      <c r="B24" s="29" t="s">
        <v>58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>
      <c r="A25" s="32"/>
      <c r="B25" s="23" t="s">
        <v>72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>
      <c r="A26" s="32"/>
      <c r="B26" s="23" t="s">
        <v>73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>
      <c r="A27" s="32"/>
      <c r="B27" s="23" t="s">
        <v>74</v>
      </c>
      <c r="C27" s="31"/>
      <c r="D27" s="27"/>
      <c r="E27" s="27"/>
      <c r="F27" s="23"/>
      <c r="G27" s="23">
        <f t="shared" si="0"/>
        <v>0</v>
      </c>
    </row>
    <row r="28" spans="1:7" s="2" customFormat="1" ht="15" customHeight="1">
      <c r="A28" s="32"/>
      <c r="B28" s="32" t="s">
        <v>62</v>
      </c>
      <c r="C28" s="31"/>
      <c r="D28" s="27"/>
      <c r="E28" s="27"/>
      <c r="F28" s="23"/>
      <c r="G28" s="23">
        <f t="shared" si="0"/>
        <v>0</v>
      </c>
    </row>
    <row r="29" spans="1:7" s="2" customFormat="1" ht="15" customHeight="1">
      <c r="A29" s="32"/>
      <c r="B29" s="32"/>
      <c r="C29" s="31"/>
      <c r="D29" s="27"/>
      <c r="E29" s="27"/>
      <c r="F29" s="23"/>
      <c r="G29" s="23"/>
    </row>
    <row r="30" spans="1:7" s="2" customFormat="1" ht="15" customHeight="1">
      <c r="A30" s="32"/>
      <c r="B30" s="32"/>
      <c r="C30" s="31"/>
      <c r="D30" s="27"/>
      <c r="E30" s="27"/>
      <c r="F30" s="23"/>
      <c r="G30" s="23"/>
    </row>
    <row r="31" spans="1:7" s="2" customFormat="1" ht="15" customHeight="1">
      <c r="A31" s="32"/>
      <c r="B31" s="32"/>
      <c r="C31" s="31"/>
      <c r="D31" s="27"/>
      <c r="E31" s="27"/>
      <c r="F31" s="23"/>
      <c r="G31" s="23"/>
    </row>
    <row r="32" spans="1:7" s="2" customFormat="1" ht="15" customHeight="1">
      <c r="A32" s="32" t="s">
        <v>60</v>
      </c>
      <c r="B32" s="32" t="s">
        <v>75</v>
      </c>
      <c r="C32" s="31">
        <v>1</v>
      </c>
      <c r="D32" s="27">
        <v>500000</v>
      </c>
      <c r="E32" s="27">
        <f>C32*D32</f>
        <v>500000</v>
      </c>
      <c r="F32" s="23">
        <f>E32*10%</f>
        <v>50000</v>
      </c>
      <c r="G32" s="23">
        <f>SUM(E32:F32)</f>
        <v>550000</v>
      </c>
    </row>
    <row r="33" spans="1:7" s="2" customFormat="1" ht="15" customHeight="1">
      <c r="A33" s="32"/>
      <c r="B33" s="32"/>
      <c r="C33" s="31"/>
      <c r="D33" s="27"/>
      <c r="E33" s="27">
        <f>C33*D33</f>
        <v>0</v>
      </c>
      <c r="F33" s="23">
        <f>E33*10%</f>
        <v>0</v>
      </c>
      <c r="G33" s="23">
        <f>SUM(E33:F33)</f>
        <v>0</v>
      </c>
    </row>
    <row r="34" spans="1:7" s="2" customFormat="1" ht="15" customHeight="1">
      <c r="A34" s="32"/>
      <c r="B34" s="32"/>
      <c r="C34" s="31"/>
      <c r="D34" s="27"/>
      <c r="E34" s="27">
        <f>C34*D34</f>
        <v>0</v>
      </c>
      <c r="F34" s="23">
        <f>E34*10%</f>
        <v>0</v>
      </c>
      <c r="G34" s="23">
        <f>SUM(E34:F34)</f>
        <v>0</v>
      </c>
    </row>
    <row r="35" spans="1:7" s="2" customFormat="1" ht="15" customHeight="1">
      <c r="A35" s="32"/>
      <c r="B35" s="32"/>
      <c r="C35" s="31"/>
      <c r="D35" s="27"/>
      <c r="E35" s="27">
        <f t="shared" ref="E35:E42" si="1">C35*D35</f>
        <v>0</v>
      </c>
      <c r="F35" s="23">
        <f t="shared" ref="F35:F42" si="2">E35*10%</f>
        <v>0</v>
      </c>
      <c r="G35" s="23">
        <f t="shared" si="0"/>
        <v>0</v>
      </c>
    </row>
    <row r="36" spans="1:7" s="2" customFormat="1" ht="15" customHeight="1">
      <c r="A36" s="32"/>
      <c r="B36" s="32"/>
      <c r="C36" s="31"/>
      <c r="D36" s="27"/>
      <c r="E36" s="27">
        <f t="shared" si="1"/>
        <v>0</v>
      </c>
      <c r="F36" s="23">
        <f t="shared" si="2"/>
        <v>0</v>
      </c>
      <c r="G36" s="23">
        <f t="shared" si="0"/>
        <v>0</v>
      </c>
    </row>
    <row r="37" spans="1:7" s="2" customFormat="1" ht="15" customHeight="1">
      <c r="A37" s="32"/>
      <c r="B37" s="32"/>
      <c r="C37" s="31"/>
      <c r="D37" s="27"/>
      <c r="E37" s="27">
        <f t="shared" si="1"/>
        <v>0</v>
      </c>
      <c r="F37" s="23">
        <f t="shared" si="2"/>
        <v>0</v>
      </c>
      <c r="G37" s="23">
        <f t="shared" si="0"/>
        <v>0</v>
      </c>
    </row>
    <row r="38" spans="1:7" s="2" customFormat="1" ht="15" customHeight="1">
      <c r="A38" s="32"/>
      <c r="B38" s="32"/>
      <c r="C38" s="31"/>
      <c r="D38" s="27"/>
      <c r="E38" s="27">
        <f t="shared" si="1"/>
        <v>0</v>
      </c>
      <c r="F38" s="23">
        <f t="shared" si="2"/>
        <v>0</v>
      </c>
      <c r="G38" s="23">
        <f t="shared" si="0"/>
        <v>0</v>
      </c>
    </row>
    <row r="39" spans="1:7" s="2" customFormat="1" ht="15" customHeight="1">
      <c r="A39" s="32"/>
      <c r="B39" s="32"/>
      <c r="C39" s="31"/>
      <c r="D39" s="27"/>
      <c r="E39" s="27">
        <f t="shared" si="1"/>
        <v>0</v>
      </c>
      <c r="F39" s="23">
        <f t="shared" si="2"/>
        <v>0</v>
      </c>
      <c r="G39" s="23">
        <f t="shared" si="0"/>
        <v>0</v>
      </c>
    </row>
    <row r="40" spans="1:7" s="2" customFormat="1" ht="15" customHeight="1">
      <c r="A40" s="32"/>
      <c r="B40" s="32"/>
      <c r="C40" s="31"/>
      <c r="D40" s="23"/>
      <c r="E40" s="31">
        <f t="shared" si="1"/>
        <v>0</v>
      </c>
      <c r="F40" s="23">
        <f t="shared" si="2"/>
        <v>0</v>
      </c>
      <c r="G40" s="23">
        <f t="shared" si="0"/>
        <v>0</v>
      </c>
    </row>
    <row r="41" spans="1:7" s="2" customFormat="1" ht="15" customHeight="1">
      <c r="A41" s="32"/>
      <c r="B41" s="32"/>
      <c r="C41" s="31"/>
      <c r="D41" s="23"/>
      <c r="E41" s="31">
        <f t="shared" si="1"/>
        <v>0</v>
      </c>
      <c r="F41" s="23">
        <f t="shared" si="2"/>
        <v>0</v>
      </c>
      <c r="G41" s="23">
        <f t="shared" si="0"/>
        <v>0</v>
      </c>
    </row>
    <row r="42" spans="1:7" s="2" customFormat="1" ht="15" customHeight="1" thickBot="1">
      <c r="A42" s="33"/>
      <c r="B42" s="33"/>
      <c r="C42" s="34"/>
      <c r="D42" s="35"/>
      <c r="E42" s="34">
        <f t="shared" si="1"/>
        <v>0</v>
      </c>
      <c r="F42" s="35">
        <f t="shared" si="2"/>
        <v>0</v>
      </c>
      <c r="G42" s="23">
        <f t="shared" si="0"/>
        <v>0</v>
      </c>
    </row>
    <row r="43" spans="1:7" s="2" customFormat="1" ht="15" customHeight="1">
      <c r="A43" s="36" t="s">
        <v>67</v>
      </c>
      <c r="B43" s="9"/>
      <c r="C43" s="6"/>
      <c r="D43" s="37" t="s">
        <v>68</v>
      </c>
      <c r="E43" s="38">
        <f>SUM(E16:E42)</f>
        <v>3100000</v>
      </c>
      <c r="F43" s="39">
        <f>SUM(F16:F42)</f>
        <v>310000</v>
      </c>
      <c r="G43" s="39">
        <f>SUM(G16:G42)</f>
        <v>3410000</v>
      </c>
    </row>
    <row r="44" spans="1:7" s="2" customFormat="1" ht="15" customHeight="1" thickBot="1">
      <c r="A44" s="40" t="s">
        <v>69</v>
      </c>
      <c r="B44" s="41"/>
      <c r="C44" s="42"/>
      <c r="D44" s="43"/>
      <c r="E44" s="44"/>
      <c r="F44" s="43"/>
      <c r="G44" s="43"/>
    </row>
    <row r="45" spans="1:7" s="2" customFormat="1" ht="15" customHeight="1">
      <c r="A45" s="2" t="s">
        <v>70</v>
      </c>
      <c r="C45" s="4"/>
      <c r="D45" s="4"/>
      <c r="E45" s="4"/>
      <c r="F45" s="4"/>
      <c r="G45" s="4"/>
    </row>
    <row r="46" spans="1:7" s="2" customFormat="1" ht="15" customHeight="1">
      <c r="A46" s="2" t="s">
        <v>36</v>
      </c>
      <c r="C46" s="4"/>
      <c r="D46" s="4"/>
      <c r="E46" s="4"/>
      <c r="F46" s="4"/>
      <c r="G46" s="4"/>
    </row>
    <row r="47" spans="1:7" s="2" customFormat="1" ht="15" customHeight="1">
      <c r="A47" s="2" t="s">
        <v>78</v>
      </c>
      <c r="C47" s="4"/>
      <c r="D47" s="4"/>
      <c r="E47" s="4"/>
      <c r="F47" s="4"/>
      <c r="G47" s="4"/>
    </row>
    <row r="48" spans="1:7" s="2" customFormat="1" ht="15" customHeight="1">
      <c r="B48" s="9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7</vt:i4>
      </vt:variant>
    </vt:vector>
  </HeadingPairs>
  <TitlesOfParts>
    <vt:vector size="15" baseType="lpstr">
      <vt:lpstr>dslr고급</vt:lpstr>
      <vt:lpstr>dslr</vt:lpstr>
      <vt:lpstr>디카</vt:lpstr>
      <vt:lpstr>캠코더</vt:lpstr>
      <vt:lpstr>복사기비교</vt:lpstr>
      <vt:lpstr>3235a</vt:lpstr>
      <vt:lpstr>3230a</vt:lpstr>
      <vt:lpstr>2525a</vt:lpstr>
      <vt:lpstr>'2525a'!Print_Area</vt:lpstr>
      <vt:lpstr>'3230a'!Print_Area</vt:lpstr>
      <vt:lpstr>'3235a'!Print_Area</vt:lpstr>
      <vt:lpstr>dslr!Print_Area</vt:lpstr>
      <vt:lpstr>dslr고급!Print_Area</vt:lpstr>
      <vt:lpstr>디카!Print_Area</vt:lpstr>
      <vt:lpstr>캠코더!Print_Area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gyujang</dc:creator>
  <cp:lastModifiedBy>gyujang</cp:lastModifiedBy>
  <cp:lastPrinted>2011-07-18T08:56:43Z</cp:lastPrinted>
  <dcterms:created xsi:type="dcterms:W3CDTF">2011-07-18T08:29:23Z</dcterms:created>
  <dcterms:modified xsi:type="dcterms:W3CDTF">2011-07-29T08:41:35Z</dcterms:modified>
</cp:coreProperties>
</file>