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2165" windowHeight="12120"/>
  </bookViews>
  <sheets>
    <sheet name="3235a" sheetId="1" r:id="rId1"/>
    <sheet name="3230a" sheetId="2" r:id="rId2"/>
  </sheets>
  <definedNames>
    <definedName name="_xlnm.Print_Area" localSheetId="1">'3230a'!$A$1:$G$48</definedName>
    <definedName name="_xlnm.Print_Area" localSheetId="0">'3235a'!$A$1:$G$48</definedName>
  </definedNames>
  <calcPr calcId="124519"/>
</workbook>
</file>

<file path=xl/calcChain.xml><?xml version="1.0" encoding="utf-8"?>
<calcChain xmlns="http://schemas.openxmlformats.org/spreadsheetml/2006/main">
  <c r="D39" i="1"/>
  <c r="D39" i="2"/>
  <c r="E42"/>
  <c r="F42" s="1"/>
  <c r="E41"/>
  <c r="E40"/>
  <c r="F40" s="1"/>
  <c r="F39"/>
  <c r="E39"/>
  <c r="E38"/>
  <c r="F38" s="1"/>
  <c r="E37"/>
  <c r="E36"/>
  <c r="F36" s="1"/>
  <c r="F35"/>
  <c r="E35"/>
  <c r="F34"/>
  <c r="E34"/>
  <c r="E33"/>
  <c r="F33" s="1"/>
  <c r="E31"/>
  <c r="E30"/>
  <c r="F30" s="1"/>
  <c r="F28"/>
  <c r="E28"/>
  <c r="G27"/>
  <c r="G26"/>
  <c r="G25"/>
  <c r="G24"/>
  <c r="G23"/>
  <c r="G22"/>
  <c r="G21"/>
  <c r="G20"/>
  <c r="G19"/>
  <c r="E18"/>
  <c r="D17"/>
  <c r="E17" s="1"/>
  <c r="F17" s="1"/>
  <c r="E16"/>
  <c r="B12"/>
  <c r="E42" i="1"/>
  <c r="F42" s="1"/>
  <c r="F41"/>
  <c r="E41"/>
  <c r="E40"/>
  <c r="F40" s="1"/>
  <c r="E39"/>
  <c r="F39" s="1"/>
  <c r="E38"/>
  <c r="F38" s="1"/>
  <c r="F37"/>
  <c r="E37"/>
  <c r="E36"/>
  <c r="F36" s="1"/>
  <c r="E35"/>
  <c r="F35" s="1"/>
  <c r="E34"/>
  <c r="F34" s="1"/>
  <c r="E33"/>
  <c r="F33" s="1"/>
  <c r="F31"/>
  <c r="E31"/>
  <c r="E30"/>
  <c r="F30" s="1"/>
  <c r="E28"/>
  <c r="F28" s="1"/>
  <c r="G27"/>
  <c r="G26"/>
  <c r="G25"/>
  <c r="G24"/>
  <c r="G23"/>
  <c r="G22"/>
  <c r="G21"/>
  <c r="G20"/>
  <c r="G19"/>
  <c r="F18"/>
  <c r="E18"/>
  <c r="E17"/>
  <c r="F17" s="1"/>
  <c r="E16"/>
  <c r="E43" s="1"/>
  <c r="B12"/>
  <c r="E43" i="2" l="1"/>
  <c r="F18"/>
  <c r="G18" s="1"/>
  <c r="G28"/>
  <c r="F31"/>
  <c r="G31" s="1"/>
  <c r="G34"/>
  <c r="G35"/>
  <c r="F37"/>
  <c r="G37" s="1"/>
  <c r="G39"/>
  <c r="F41"/>
  <c r="G41" s="1"/>
  <c r="F16" i="1"/>
  <c r="G18"/>
  <c r="G31"/>
  <c r="G37"/>
  <c r="G41"/>
  <c r="G28"/>
  <c r="G34"/>
  <c r="G35"/>
  <c r="G39"/>
  <c r="F43"/>
  <c r="G17"/>
  <c r="G30"/>
  <c r="G33"/>
  <c r="G36"/>
  <c r="G38"/>
  <c r="G40"/>
  <c r="G42"/>
  <c r="G17" i="2"/>
  <c r="G30"/>
  <c r="G33"/>
  <c r="G36"/>
  <c r="G38"/>
  <c r="G40"/>
  <c r="G42"/>
  <c r="G16" i="1"/>
  <c r="F16" i="2"/>
  <c r="F43" s="1"/>
  <c r="G43" i="1" l="1"/>
  <c r="B11" s="1"/>
  <c r="G16" i="2"/>
  <c r="G43"/>
  <c r="B11" s="1"/>
</calcChain>
</file>

<file path=xl/sharedStrings.xml><?xml version="1.0" encoding="utf-8"?>
<sst xmlns="http://schemas.openxmlformats.org/spreadsheetml/2006/main" count="86" uniqueCount="77">
  <si>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</si>
  <si>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</si>
  <si>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</si>
  <si>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</si>
  <si>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</si>
  <si>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</si>
  <si>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</si>
  <si>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</si>
  <si>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</si>
  <si>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</si>
  <si>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</si>
  <si>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</si>
  <si>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</si>
  <si>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</si>
  <si>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</si>
  <si>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</si>
  <si>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</si>
  <si>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ir 502k</t>
    <phoneticPr fontId="3" type="noConversion"/>
  </si>
  <si>
    <t xml:space="preserve">출력해상도 1200 x 1200dpi </t>
    <phoneticPr fontId="3" type="noConversion"/>
  </si>
  <si>
    <t>분당 35매 출력속도</t>
    <phoneticPr fontId="3" type="noConversion"/>
  </si>
  <si>
    <t>첫장 복사시간 3.9초</t>
    <phoneticPr fontId="3" type="noConversion"/>
  </si>
  <si>
    <t>다양한 복사 및 문서 소트기능</t>
    <phoneticPr fontId="3" type="noConversion"/>
  </si>
  <si>
    <t>양면 인쇄장치 기본제공(DADF 장착시 양면스캔, 양면인쇄, 양면복사)</t>
    <phoneticPr fontId="3" type="noConversion"/>
  </si>
  <si>
    <t>다양한 용지 사이즈와 두께에 대응</t>
    <phoneticPr fontId="3" type="noConversion"/>
  </si>
  <si>
    <t>용지급지장치 550매 카세트 2ea + 50매 수동급지함 (1,150매)</t>
    <phoneticPr fontId="3" type="noConversion"/>
  </si>
  <si>
    <t>DADF</t>
    <phoneticPr fontId="3" type="noConversion"/>
  </si>
  <si>
    <t>기본 메모리 512MB</t>
    <phoneticPr fontId="3" type="noConversion"/>
  </si>
  <si>
    <t>USB 스캔가능 (옵션)</t>
    <phoneticPr fontId="3" type="noConversion"/>
  </si>
  <si>
    <t>옵션보드</t>
    <phoneticPr fontId="3" type="noConversion"/>
  </si>
  <si>
    <t>UFR II 프린터/스캔</t>
    <phoneticPr fontId="3" type="noConversion"/>
  </si>
  <si>
    <t>스캔해상도 600dpi</t>
    <phoneticPr fontId="3" type="noConversion"/>
  </si>
  <si>
    <t>51ppm 양면 ADF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</si>
  <si>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</si>
  <si>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</si>
  <si>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</si>
  <si>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</si>
  <si>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</si>
  <si>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</si>
  <si>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</si>
  <si>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</si>
  <si>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</si>
  <si>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견 적 합 계 :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</si>
  <si>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</si>
  <si>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</si>
  <si>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</si>
  <si>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</si>
  <si>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</si>
  <si>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</si>
  <si>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</si>
  <si>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</si>
  <si>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</si>
  <si>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ir 501k</t>
    <phoneticPr fontId="3" type="noConversion"/>
  </si>
  <si>
    <t xml:space="preserve">출력해상도 1200 x 1200dpi </t>
    <phoneticPr fontId="3" type="noConversion"/>
  </si>
  <si>
    <t>분당 30매 출력속도</t>
    <phoneticPr fontId="3" type="noConversion"/>
  </si>
  <si>
    <t>첫장 복사시간 4.2초</t>
    <phoneticPr fontId="3" type="noConversion"/>
  </si>
  <si>
    <t>다양한 복사 및 문서 소트기능</t>
    <phoneticPr fontId="3" type="noConversion"/>
  </si>
  <si>
    <t>양면 인쇄장치 기본제공(DADF 장착시 양면스캔, 양면인쇄, 양면복사)</t>
    <phoneticPr fontId="3" type="noConversion"/>
  </si>
  <si>
    <t>다양한 용지 사이즈와 두께에 대응</t>
    <phoneticPr fontId="3" type="noConversion"/>
  </si>
  <si>
    <t>용지급지장치 550매 카세트 2ea + 50매 수동급지함 (1,150매)</t>
    <phoneticPr fontId="3" type="noConversion"/>
  </si>
  <si>
    <t>DADF</t>
    <phoneticPr fontId="3" type="noConversion"/>
  </si>
  <si>
    <t>기본 메모리 512MB</t>
    <phoneticPr fontId="3" type="noConversion"/>
  </si>
  <si>
    <t>USB 스캔가능 (옵션)</t>
    <phoneticPr fontId="3" type="noConversion"/>
  </si>
  <si>
    <t>옵션보드</t>
    <phoneticPr fontId="3" type="noConversion"/>
  </si>
  <si>
    <t>UFR II 프린터/스캔</t>
    <phoneticPr fontId="3" type="noConversion"/>
  </si>
  <si>
    <t>스캔해상도 600dpi</t>
    <phoneticPr fontId="3" type="noConversion"/>
  </si>
  <si>
    <t>51ppm 양면 ADF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</si>
  <si>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</si>
  <si>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</si>
  <si>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</si>
  <si>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</si>
  <si>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60GB 하드디스크 기본장착 (전자복사기 보안적합성 인증획득(CC인증) 제품)</t>
    <phoneticPr fontId="3" type="noConversion"/>
  </si>
  <si>
    <t>강원대학교 산학협력단</t>
    <phoneticPr fontId="3" type="noConversion"/>
  </si>
  <si>
    <t>컬러네트워크 send</t>
    <phoneticPr fontId="3" type="noConversion"/>
  </si>
  <si>
    <t>보상판매</t>
    <phoneticPr fontId="3" type="noConversion"/>
  </si>
  <si>
    <t>250-6095</t>
    <phoneticPr fontId="3" type="noConversion"/>
  </si>
  <si>
    <t>251-6095</t>
    <phoneticPr fontId="3" type="noConversion"/>
  </si>
  <si>
    <t>신재은 님</t>
    <phoneticPr fontId="3" type="noConversion"/>
  </si>
</sst>
</file>

<file path=xl/styles.xml><?xml version="1.0" encoding="utf-8"?>
<styleSheet xmlns="http://schemas.openxmlformats.org/spreadsheetml/2006/main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_ * #,##0_ ;_ * \-#,##0_ ;_ * &quot;-&quot;_ ;_ @_ "/>
    <numFmt numFmtId="178" formatCode="_ * #,##0.00_ ;_ * \-#,##0.00_ ;_ * &quot;-&quot;??_ ;_ @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9" fillId="0" borderId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11">
    <cellStyle name="쉼표 [0]" xfId="1" builtinId="6"/>
    <cellStyle name="쉼표 [0] 2" xfId="3"/>
    <cellStyle name="콤마 [0]_소형기시장" xfId="9"/>
    <cellStyle name="콤마_소형기시장" xfId="10"/>
    <cellStyle name="통화 [0]" xfId="2" builtinId="7"/>
    <cellStyle name="표준" xfId="0" builtinId="0"/>
    <cellStyle name="Comma [0]_laroux" xfId="4"/>
    <cellStyle name="Comma_laroux" xfId="5"/>
    <cellStyle name="Currency [0]_laroux" xfId="6"/>
    <cellStyle name="Currency_laroux" xfId="7"/>
    <cellStyle name="Normal_Certs Q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6"/>
  <sheetViews>
    <sheetView tabSelected="1" workbookViewId="0">
      <selection activeCell="I18" sqref="I18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71</v>
      </c>
      <c r="B4" s="46"/>
      <c r="C4" s="7" t="s">
        <v>1</v>
      </c>
      <c r="D4" s="4"/>
      <c r="E4" s="4"/>
    </row>
    <row r="5" spans="1:7" ht="15" customHeight="1">
      <c r="A5" s="8" t="s">
        <v>2</v>
      </c>
      <c r="B5" s="9" t="s">
        <v>74</v>
      </c>
      <c r="C5" s="10"/>
      <c r="D5" s="4"/>
      <c r="E5" s="4"/>
    </row>
    <row r="6" spans="1:7" ht="15" customHeight="1">
      <c r="A6" s="8" t="s">
        <v>3</v>
      </c>
      <c r="B6" s="9" t="s">
        <v>75</v>
      </c>
      <c r="C6" s="4"/>
      <c r="D6" s="4"/>
      <c r="E6" s="4"/>
    </row>
    <row r="7" spans="1:7" ht="15" customHeight="1">
      <c r="A7" s="8" t="s">
        <v>4</v>
      </c>
      <c r="B7" s="9" t="s">
        <v>76</v>
      </c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G43</f>
        <v>3450000</v>
      </c>
      <c r="C11" s="4"/>
      <c r="D11" s="4"/>
      <c r="E11" s="4"/>
    </row>
    <row r="12" spans="1:7" ht="15" customHeight="1">
      <c r="A12" s="2" t="s">
        <v>7</v>
      </c>
      <c r="B12" s="13">
        <f ca="1">NOW()</f>
        <v>40759.785855555558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2" si="0">SUM(E16:F16)</f>
        <v>0</v>
      </c>
    </row>
    <row r="17" spans="1:7" s="2" customFormat="1" ht="15" customHeight="1">
      <c r="A17" s="25" t="s">
        <v>16</v>
      </c>
      <c r="B17" s="26" t="s">
        <v>17</v>
      </c>
      <c r="C17" s="20">
        <v>1</v>
      </c>
      <c r="D17" s="27">
        <v>2700000</v>
      </c>
      <c r="E17" s="22">
        <f>C17*D17</f>
        <v>2700000</v>
      </c>
      <c r="F17" s="23">
        <f>E17*10%</f>
        <v>270000</v>
      </c>
      <c r="G17" s="23">
        <f t="shared" si="0"/>
        <v>2970000</v>
      </c>
    </row>
    <row r="18" spans="1:7" s="2" customFormat="1" ht="15" customHeight="1">
      <c r="A18" s="28"/>
      <c r="B18" s="25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>
      <c r="A19" s="28"/>
      <c r="B19" s="29" t="s">
        <v>18</v>
      </c>
      <c r="C19" s="20"/>
      <c r="D19" s="27"/>
      <c r="E19" s="22"/>
      <c r="F19" s="23"/>
      <c r="G19" s="23">
        <f t="shared" si="0"/>
        <v>0</v>
      </c>
    </row>
    <row r="20" spans="1:7" s="2" customFormat="1" ht="15" customHeight="1">
      <c r="A20" s="28"/>
      <c r="B20" s="29" t="s">
        <v>19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>
      <c r="A21" s="28"/>
      <c r="B21" s="29" t="s">
        <v>20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>
      <c r="A22" s="25"/>
      <c r="B22" s="29" t="s">
        <v>21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>
      <c r="A23" s="25"/>
      <c r="B23" s="29" t="s">
        <v>22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>
      <c r="A24" s="32"/>
      <c r="B24" s="29" t="s">
        <v>23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>
      <c r="A25" s="32"/>
      <c r="B25" s="23" t="s">
        <v>24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>
      <c r="A26" s="32"/>
      <c r="B26" s="23" t="s">
        <v>70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>
      <c r="A27" s="32"/>
      <c r="B27" s="23" t="s">
        <v>26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>
      <c r="A28" s="32"/>
      <c r="B28" s="32" t="s">
        <v>27</v>
      </c>
      <c r="C28" s="31"/>
      <c r="D28" s="27"/>
      <c r="E28" s="27">
        <f t="shared" ref="E28" si="1">C28*D28</f>
        <v>0</v>
      </c>
      <c r="F28" s="23">
        <f t="shared" ref="F28" si="2">E28*10%</f>
        <v>0</v>
      </c>
      <c r="G28" s="23">
        <f t="shared" si="0"/>
        <v>0</v>
      </c>
    </row>
    <row r="29" spans="1:7" s="2" customFormat="1" ht="15" customHeight="1">
      <c r="A29" s="32"/>
      <c r="B29" s="32"/>
      <c r="C29" s="31"/>
      <c r="D29" s="27"/>
      <c r="E29" s="27"/>
      <c r="F29" s="23"/>
      <c r="G29" s="23"/>
    </row>
    <row r="30" spans="1:7" s="2" customFormat="1" ht="15" customHeight="1">
      <c r="A30" s="32" t="s">
        <v>28</v>
      </c>
      <c r="B30" s="32" t="s">
        <v>29</v>
      </c>
      <c r="C30" s="31">
        <v>1</v>
      </c>
      <c r="D30" s="27">
        <v>500000</v>
      </c>
      <c r="E30" s="27">
        <f t="shared" ref="E30" si="3">C30*D30</f>
        <v>500000</v>
      </c>
      <c r="F30" s="23">
        <f t="shared" ref="F30" si="4">E30*10%</f>
        <v>50000</v>
      </c>
      <c r="G30" s="23">
        <f t="shared" ref="G30" si="5">SUM(E30:F30)</f>
        <v>550000</v>
      </c>
    </row>
    <row r="31" spans="1:7" s="2" customFormat="1" ht="15" customHeight="1">
      <c r="A31" s="32"/>
      <c r="B31" s="32" t="s">
        <v>30</v>
      </c>
      <c r="C31" s="31"/>
      <c r="D31" s="27"/>
      <c r="E31" s="27">
        <f>C31*D31</f>
        <v>0</v>
      </c>
      <c r="F31" s="23">
        <f>E31*10%</f>
        <v>0</v>
      </c>
      <c r="G31" s="23">
        <f>SUM(E31:F31)</f>
        <v>0</v>
      </c>
    </row>
    <row r="32" spans="1:7" s="2" customFormat="1" ht="15" customHeight="1">
      <c r="A32" s="32"/>
      <c r="B32" s="32"/>
      <c r="C32" s="31"/>
      <c r="D32" s="27"/>
      <c r="E32" s="27"/>
      <c r="F32" s="23"/>
      <c r="G32" s="23"/>
    </row>
    <row r="33" spans="1:7" s="2" customFormat="1" ht="15" customHeight="1">
      <c r="A33" s="32" t="s">
        <v>25</v>
      </c>
      <c r="B33" s="32" t="s">
        <v>31</v>
      </c>
      <c r="C33" s="31">
        <v>1</v>
      </c>
      <c r="D33" s="27">
        <v>500000</v>
      </c>
      <c r="E33" s="27">
        <f>C33*D33</f>
        <v>500000</v>
      </c>
      <c r="F33" s="23">
        <f>E33*10%</f>
        <v>50000</v>
      </c>
      <c r="G33" s="23">
        <f>SUM(E33:F33)</f>
        <v>550000</v>
      </c>
    </row>
    <row r="34" spans="1:7" s="2" customFormat="1" ht="15" customHeight="1">
      <c r="A34" s="32"/>
      <c r="B34" s="32"/>
      <c r="C34" s="31"/>
      <c r="D34" s="27"/>
      <c r="E34" s="27">
        <f>C34*D34</f>
        <v>0</v>
      </c>
      <c r="F34" s="23">
        <f>E34*10%</f>
        <v>0</v>
      </c>
      <c r="G34" s="23">
        <f>SUM(E34:F34)</f>
        <v>0</v>
      </c>
    </row>
    <row r="35" spans="1:7" s="2" customFormat="1" ht="15" customHeight="1">
      <c r="A35" s="32"/>
      <c r="B35" s="32"/>
      <c r="C35" s="31"/>
      <c r="D35" s="27"/>
      <c r="E35" s="27">
        <f t="shared" ref="E35:E42" si="6">C35*D35</f>
        <v>0</v>
      </c>
      <c r="F35" s="23">
        <f t="shared" ref="F35:F42" si="7">E35*10%</f>
        <v>0</v>
      </c>
      <c r="G35" s="23">
        <f t="shared" si="0"/>
        <v>0</v>
      </c>
    </row>
    <row r="36" spans="1:7" s="2" customFormat="1" ht="15" customHeight="1">
      <c r="A36" s="32"/>
      <c r="B36" s="32" t="s">
        <v>72</v>
      </c>
      <c r="C36" s="31">
        <v>1</v>
      </c>
      <c r="D36" s="27">
        <v>800000</v>
      </c>
      <c r="E36" s="27">
        <f t="shared" si="6"/>
        <v>800000</v>
      </c>
      <c r="F36" s="23">
        <f t="shared" si="7"/>
        <v>80000</v>
      </c>
      <c r="G36" s="23">
        <f t="shared" si="0"/>
        <v>880000</v>
      </c>
    </row>
    <row r="37" spans="1:7" s="2" customFormat="1" ht="15" customHeight="1">
      <c r="A37" s="32"/>
      <c r="B37" s="32"/>
      <c r="C37" s="31"/>
      <c r="D37" s="27"/>
      <c r="E37" s="27">
        <f t="shared" si="6"/>
        <v>0</v>
      </c>
      <c r="F37" s="23">
        <f t="shared" si="7"/>
        <v>0</v>
      </c>
      <c r="G37" s="23">
        <f t="shared" si="0"/>
        <v>0</v>
      </c>
    </row>
    <row r="38" spans="1:7" s="2" customFormat="1" ht="15" customHeight="1">
      <c r="A38" s="32"/>
      <c r="B38" s="32"/>
      <c r="C38" s="31"/>
      <c r="D38" s="27"/>
      <c r="E38" s="27">
        <f t="shared" si="6"/>
        <v>0</v>
      </c>
      <c r="F38" s="23">
        <f t="shared" si="7"/>
        <v>0</v>
      </c>
      <c r="G38" s="23">
        <f t="shared" si="0"/>
        <v>0</v>
      </c>
    </row>
    <row r="39" spans="1:7" s="2" customFormat="1" ht="15" customHeight="1">
      <c r="A39" s="32" t="s">
        <v>73</v>
      </c>
      <c r="B39" s="32"/>
      <c r="C39" s="31">
        <v>-1</v>
      </c>
      <c r="D39" s="27">
        <f>1500000/1.1</f>
        <v>1363636.3636363635</v>
      </c>
      <c r="E39" s="27">
        <f t="shared" si="6"/>
        <v>-1363636.3636363635</v>
      </c>
      <c r="F39" s="23">
        <f t="shared" si="7"/>
        <v>-136363.63636363635</v>
      </c>
      <c r="G39" s="23">
        <f t="shared" si="0"/>
        <v>-1500000</v>
      </c>
    </row>
    <row r="40" spans="1:7" s="2" customFormat="1" ht="15" customHeight="1">
      <c r="A40" s="32"/>
      <c r="B40" s="32"/>
      <c r="C40" s="31"/>
      <c r="D40" s="23"/>
      <c r="E40" s="31">
        <f t="shared" si="6"/>
        <v>0</v>
      </c>
      <c r="F40" s="23">
        <f t="shared" si="7"/>
        <v>0</v>
      </c>
      <c r="G40" s="23">
        <f t="shared" si="0"/>
        <v>0</v>
      </c>
    </row>
    <row r="41" spans="1:7" s="2" customFormat="1" ht="15" customHeight="1">
      <c r="A41" s="32"/>
      <c r="B41" s="32"/>
      <c r="C41" s="31"/>
      <c r="D41" s="23"/>
      <c r="E41" s="31">
        <f t="shared" si="6"/>
        <v>0</v>
      </c>
      <c r="F41" s="23">
        <f t="shared" si="7"/>
        <v>0</v>
      </c>
      <c r="G41" s="23">
        <f t="shared" si="0"/>
        <v>0</v>
      </c>
    </row>
    <row r="42" spans="1:7" s="2" customFormat="1" ht="15" customHeight="1" thickBot="1">
      <c r="A42" s="33"/>
      <c r="B42" s="33"/>
      <c r="C42" s="34"/>
      <c r="D42" s="35"/>
      <c r="E42" s="34">
        <f t="shared" si="6"/>
        <v>0</v>
      </c>
      <c r="F42" s="35">
        <f t="shared" si="7"/>
        <v>0</v>
      </c>
      <c r="G42" s="23">
        <f t="shared" si="0"/>
        <v>0</v>
      </c>
    </row>
    <row r="43" spans="1:7" s="2" customFormat="1" ht="15" customHeight="1">
      <c r="A43" s="36" t="s">
        <v>32</v>
      </c>
      <c r="B43" s="9"/>
      <c r="C43" s="6"/>
      <c r="D43" s="37" t="s">
        <v>33</v>
      </c>
      <c r="E43" s="38">
        <f>SUM(E16:E42)</f>
        <v>3136363.6363636367</v>
      </c>
      <c r="F43" s="39">
        <f>SUM(F16:F42)</f>
        <v>313636.36363636365</v>
      </c>
      <c r="G43" s="39">
        <f>SUM(G16:G42)</f>
        <v>3450000</v>
      </c>
    </row>
    <row r="44" spans="1:7" s="2" customFormat="1" ht="15" customHeight="1" thickBot="1">
      <c r="A44" s="40" t="s">
        <v>34</v>
      </c>
      <c r="B44" s="41"/>
      <c r="C44" s="42"/>
      <c r="D44" s="43"/>
      <c r="E44" s="44"/>
      <c r="F44" s="43"/>
      <c r="G44" s="43"/>
    </row>
    <row r="45" spans="1:7" s="2" customFormat="1" ht="15" customHeight="1">
      <c r="A45" s="2" t="s">
        <v>35</v>
      </c>
      <c r="C45" s="4"/>
      <c r="D45" s="4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A48" s="9"/>
      <c r="B48" s="9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6"/>
  <sheetViews>
    <sheetView topLeftCell="A4" workbookViewId="0">
      <selection activeCell="E21" sqref="E21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>
      <c r="A1" s="45" t="s">
        <v>36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71</v>
      </c>
      <c r="B4" s="46"/>
      <c r="C4" s="7" t="s">
        <v>37</v>
      </c>
      <c r="D4" s="4"/>
      <c r="E4" s="4"/>
    </row>
    <row r="5" spans="1:7" ht="15" customHeight="1">
      <c r="A5" s="8" t="s">
        <v>38</v>
      </c>
      <c r="B5" s="9" t="s">
        <v>74</v>
      </c>
      <c r="C5" s="10"/>
      <c r="D5" s="4"/>
      <c r="E5" s="4"/>
    </row>
    <row r="6" spans="1:7" ht="15" customHeight="1">
      <c r="A6" s="8" t="s">
        <v>39</v>
      </c>
      <c r="B6" s="9" t="s">
        <v>75</v>
      </c>
      <c r="C6" s="4"/>
      <c r="D6" s="4"/>
      <c r="E6" s="4"/>
    </row>
    <row r="7" spans="1:7" ht="15" customHeight="1">
      <c r="A7" s="8" t="s">
        <v>40</v>
      </c>
      <c r="B7" s="9" t="s">
        <v>76</v>
      </c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41</v>
      </c>
      <c r="B11" s="12">
        <f>G43</f>
        <v>3164000</v>
      </c>
      <c r="C11" s="4"/>
      <c r="D11" s="4"/>
      <c r="E11" s="4"/>
    </row>
    <row r="12" spans="1:7" ht="15" customHeight="1">
      <c r="A12" s="2" t="s">
        <v>42</v>
      </c>
      <c r="B12" s="13">
        <f ca="1">NOW()</f>
        <v>40759.785855555558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43</v>
      </c>
      <c r="B15" s="15" t="s">
        <v>44</v>
      </c>
      <c r="C15" s="16" t="s">
        <v>45</v>
      </c>
      <c r="D15" s="16" t="s">
        <v>46</v>
      </c>
      <c r="E15" s="17" t="s">
        <v>47</v>
      </c>
      <c r="F15" s="17" t="s">
        <v>48</v>
      </c>
      <c r="G15" s="16" t="s">
        <v>49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2" si="0">SUM(E16:F16)</f>
        <v>0</v>
      </c>
    </row>
    <row r="17" spans="1:7" s="2" customFormat="1" ht="15" customHeight="1">
      <c r="A17" s="25" t="s">
        <v>50</v>
      </c>
      <c r="B17" s="26" t="s">
        <v>51</v>
      </c>
      <c r="C17" s="20">
        <v>1</v>
      </c>
      <c r="D17" s="27">
        <f>2684000/1.1</f>
        <v>2440000</v>
      </c>
      <c r="E17" s="22">
        <f>C17*D17</f>
        <v>2440000</v>
      </c>
      <c r="F17" s="23">
        <f>E17*10%</f>
        <v>244000</v>
      </c>
      <c r="G17" s="23">
        <f t="shared" si="0"/>
        <v>2684000</v>
      </c>
    </row>
    <row r="18" spans="1:7" s="2" customFormat="1" ht="15" customHeight="1">
      <c r="A18" s="28"/>
      <c r="B18" s="25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>
      <c r="A19" s="28"/>
      <c r="B19" s="29" t="s">
        <v>52</v>
      </c>
      <c r="C19" s="20"/>
      <c r="D19" s="27"/>
      <c r="E19" s="22"/>
      <c r="F19" s="23"/>
      <c r="G19" s="23">
        <f t="shared" si="0"/>
        <v>0</v>
      </c>
    </row>
    <row r="20" spans="1:7" s="2" customFormat="1" ht="15" customHeight="1">
      <c r="A20" s="28"/>
      <c r="B20" s="29" t="s">
        <v>53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>
      <c r="A21" s="28"/>
      <c r="B21" s="29" t="s">
        <v>54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>
      <c r="A22" s="25"/>
      <c r="B22" s="29" t="s">
        <v>55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>
      <c r="A23" s="25"/>
      <c r="B23" s="29" t="s">
        <v>56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>
      <c r="A24" s="32"/>
      <c r="B24" s="29" t="s">
        <v>57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>
      <c r="A25" s="32"/>
      <c r="B25" s="23" t="s">
        <v>58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>
      <c r="A26" s="32"/>
      <c r="B26" s="23" t="s">
        <v>70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>
      <c r="A27" s="32"/>
      <c r="B27" s="23" t="s">
        <v>60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>
      <c r="A28" s="32"/>
      <c r="B28" s="32" t="s">
        <v>61</v>
      </c>
      <c r="C28" s="31"/>
      <c r="D28" s="27"/>
      <c r="E28" s="27">
        <f t="shared" ref="E28:E42" si="1">C28*D28</f>
        <v>0</v>
      </c>
      <c r="F28" s="23">
        <f t="shared" ref="F28:F42" si="2">E28*10%</f>
        <v>0</v>
      </c>
      <c r="G28" s="23">
        <f t="shared" si="0"/>
        <v>0</v>
      </c>
    </row>
    <row r="29" spans="1:7" s="2" customFormat="1" ht="15" customHeight="1">
      <c r="A29" s="32"/>
      <c r="B29" s="32"/>
      <c r="C29" s="31"/>
      <c r="D29" s="27"/>
      <c r="E29" s="27"/>
      <c r="F29" s="23"/>
      <c r="G29" s="23"/>
    </row>
    <row r="30" spans="1:7" s="2" customFormat="1" ht="15" customHeight="1">
      <c r="A30" s="32" t="s">
        <v>62</v>
      </c>
      <c r="B30" s="32" t="s">
        <v>63</v>
      </c>
      <c r="C30" s="31">
        <v>1</v>
      </c>
      <c r="D30" s="27">
        <v>500000</v>
      </c>
      <c r="E30" s="27">
        <f t="shared" ref="E30" si="3">C30*D30</f>
        <v>500000</v>
      </c>
      <c r="F30" s="23">
        <f t="shared" ref="F30" si="4">E30*10%</f>
        <v>50000</v>
      </c>
      <c r="G30" s="23">
        <f t="shared" ref="G30" si="5">SUM(E30:F30)</f>
        <v>550000</v>
      </c>
    </row>
    <row r="31" spans="1:7" s="2" customFormat="1" ht="15" customHeight="1">
      <c r="A31" s="32"/>
      <c r="B31" s="32" t="s">
        <v>64</v>
      </c>
      <c r="C31" s="31"/>
      <c r="D31" s="27"/>
      <c r="E31" s="27">
        <f>C31*D31</f>
        <v>0</v>
      </c>
      <c r="F31" s="23">
        <f>E31*10%</f>
        <v>0</v>
      </c>
      <c r="G31" s="23">
        <f>SUM(E31:F31)</f>
        <v>0</v>
      </c>
    </row>
    <row r="32" spans="1:7" s="2" customFormat="1" ht="15" customHeight="1">
      <c r="A32" s="32"/>
      <c r="B32" s="32"/>
      <c r="C32" s="31"/>
      <c r="D32" s="27"/>
      <c r="E32" s="27"/>
      <c r="F32" s="23"/>
      <c r="G32" s="23"/>
    </row>
    <row r="33" spans="1:7" s="2" customFormat="1" ht="15" customHeight="1">
      <c r="A33" s="32" t="s">
        <v>59</v>
      </c>
      <c r="B33" s="32" t="s">
        <v>65</v>
      </c>
      <c r="C33" s="31">
        <v>1</v>
      </c>
      <c r="D33" s="27">
        <v>500000</v>
      </c>
      <c r="E33" s="27">
        <f>C33*D33</f>
        <v>500000</v>
      </c>
      <c r="F33" s="23">
        <f>E33*10%</f>
        <v>50000</v>
      </c>
      <c r="G33" s="23">
        <f>SUM(E33:F33)</f>
        <v>550000</v>
      </c>
    </row>
    <row r="34" spans="1:7" s="2" customFormat="1" ht="15" customHeight="1">
      <c r="A34" s="32"/>
      <c r="B34" s="32"/>
      <c r="C34" s="31"/>
      <c r="D34" s="27"/>
      <c r="E34" s="27">
        <f>C34*D34</f>
        <v>0</v>
      </c>
      <c r="F34" s="23">
        <f>E34*10%</f>
        <v>0</v>
      </c>
      <c r="G34" s="23">
        <f>SUM(E34:F34)</f>
        <v>0</v>
      </c>
    </row>
    <row r="35" spans="1:7" s="2" customFormat="1" ht="15" customHeight="1">
      <c r="A35" s="32"/>
      <c r="B35" s="32"/>
      <c r="C35" s="31"/>
      <c r="D35" s="27"/>
      <c r="E35" s="27">
        <f t="shared" si="1"/>
        <v>0</v>
      </c>
      <c r="F35" s="23">
        <f t="shared" si="2"/>
        <v>0</v>
      </c>
      <c r="G35" s="23">
        <f t="shared" si="0"/>
        <v>0</v>
      </c>
    </row>
    <row r="36" spans="1:7" s="2" customFormat="1" ht="15" customHeight="1">
      <c r="A36" s="32"/>
      <c r="B36" s="32" t="s">
        <v>72</v>
      </c>
      <c r="C36" s="31">
        <v>1</v>
      </c>
      <c r="D36" s="27">
        <v>800000</v>
      </c>
      <c r="E36" s="27">
        <f t="shared" si="1"/>
        <v>800000</v>
      </c>
      <c r="F36" s="23">
        <f t="shared" si="2"/>
        <v>80000</v>
      </c>
      <c r="G36" s="23">
        <f t="shared" si="0"/>
        <v>880000</v>
      </c>
    </row>
    <row r="37" spans="1:7" s="2" customFormat="1" ht="15" customHeight="1">
      <c r="A37" s="32"/>
      <c r="B37" s="32"/>
      <c r="C37" s="31"/>
      <c r="D37" s="27"/>
      <c r="E37" s="27">
        <f t="shared" si="1"/>
        <v>0</v>
      </c>
      <c r="F37" s="23">
        <f t="shared" si="2"/>
        <v>0</v>
      </c>
      <c r="G37" s="23">
        <f t="shared" si="0"/>
        <v>0</v>
      </c>
    </row>
    <row r="38" spans="1:7" s="2" customFormat="1" ht="15" customHeight="1">
      <c r="A38" s="32"/>
      <c r="B38" s="32"/>
      <c r="C38" s="31"/>
      <c r="D38" s="27"/>
      <c r="E38" s="27">
        <f t="shared" si="1"/>
        <v>0</v>
      </c>
      <c r="F38" s="23">
        <f t="shared" si="2"/>
        <v>0</v>
      </c>
      <c r="G38" s="23">
        <f t="shared" si="0"/>
        <v>0</v>
      </c>
    </row>
    <row r="39" spans="1:7" s="2" customFormat="1" ht="15" customHeight="1">
      <c r="A39" s="32" t="s">
        <v>73</v>
      </c>
      <c r="B39" s="32"/>
      <c r="C39" s="31">
        <v>-1</v>
      </c>
      <c r="D39" s="27">
        <f>1500000/1.1</f>
        <v>1363636.3636363635</v>
      </c>
      <c r="E39" s="27">
        <f t="shared" si="1"/>
        <v>-1363636.3636363635</v>
      </c>
      <c r="F39" s="23">
        <f t="shared" si="2"/>
        <v>-136363.63636363635</v>
      </c>
      <c r="G39" s="23">
        <f t="shared" si="0"/>
        <v>-1500000</v>
      </c>
    </row>
    <row r="40" spans="1:7" s="2" customFormat="1" ht="15" customHeight="1">
      <c r="A40" s="32"/>
      <c r="B40" s="32"/>
      <c r="C40" s="31"/>
      <c r="D40" s="23"/>
      <c r="E40" s="31">
        <f t="shared" si="1"/>
        <v>0</v>
      </c>
      <c r="F40" s="23">
        <f t="shared" si="2"/>
        <v>0</v>
      </c>
      <c r="G40" s="23">
        <f t="shared" si="0"/>
        <v>0</v>
      </c>
    </row>
    <row r="41" spans="1:7" s="2" customFormat="1" ht="15" customHeight="1">
      <c r="A41" s="32"/>
      <c r="B41" s="32"/>
      <c r="C41" s="31"/>
      <c r="D41" s="23"/>
      <c r="E41" s="31">
        <f t="shared" si="1"/>
        <v>0</v>
      </c>
      <c r="F41" s="23">
        <f t="shared" si="2"/>
        <v>0</v>
      </c>
      <c r="G41" s="23">
        <f t="shared" si="0"/>
        <v>0</v>
      </c>
    </row>
    <row r="42" spans="1:7" s="2" customFormat="1" ht="15" customHeight="1" thickBot="1">
      <c r="A42" s="33"/>
      <c r="B42" s="33"/>
      <c r="C42" s="34"/>
      <c r="D42" s="35"/>
      <c r="E42" s="34">
        <f t="shared" si="1"/>
        <v>0</v>
      </c>
      <c r="F42" s="35">
        <f t="shared" si="2"/>
        <v>0</v>
      </c>
      <c r="G42" s="23">
        <f t="shared" si="0"/>
        <v>0</v>
      </c>
    </row>
    <row r="43" spans="1:7" s="2" customFormat="1" ht="15" customHeight="1">
      <c r="A43" s="36" t="s">
        <v>66</v>
      </c>
      <c r="B43" s="9"/>
      <c r="C43" s="6"/>
      <c r="D43" s="37" t="s">
        <v>67</v>
      </c>
      <c r="E43" s="38">
        <f>SUM(E16:E42)</f>
        <v>2876363.6363636367</v>
      </c>
      <c r="F43" s="39">
        <f>SUM(F16:F42)</f>
        <v>287636.36363636365</v>
      </c>
      <c r="G43" s="39">
        <f>SUM(G16:G42)</f>
        <v>3164000</v>
      </c>
    </row>
    <row r="44" spans="1:7" s="2" customFormat="1" ht="15" customHeight="1" thickBot="1">
      <c r="A44" s="40" t="s">
        <v>68</v>
      </c>
      <c r="B44" s="41"/>
      <c r="C44" s="42"/>
      <c r="D44" s="43"/>
      <c r="E44" s="44"/>
      <c r="F44" s="43"/>
      <c r="G44" s="43"/>
    </row>
    <row r="45" spans="1:7" s="2" customFormat="1" ht="15" customHeight="1">
      <c r="A45" s="2" t="s">
        <v>69</v>
      </c>
      <c r="C45" s="4"/>
      <c r="D45" s="4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A48" s="9"/>
      <c r="B48" s="9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3235a</vt:lpstr>
      <vt:lpstr>3230a</vt:lpstr>
      <vt:lpstr>'3230a'!Print_Area</vt:lpstr>
      <vt:lpstr>'3235a'!Print_Area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owner</cp:lastModifiedBy>
  <cp:lastPrinted>2011-07-18T08:56:43Z</cp:lastPrinted>
  <dcterms:created xsi:type="dcterms:W3CDTF">2011-07-18T08:29:23Z</dcterms:created>
  <dcterms:modified xsi:type="dcterms:W3CDTF">2011-08-04T09:53:13Z</dcterms:modified>
</cp:coreProperties>
</file>