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80" yWindow="75" windowWidth="13320" windowHeight="8220"/>
  </bookViews>
  <sheets>
    <sheet name="rx600" sheetId="1" r:id="rId1"/>
    <sheet name="rx600 (2)" sheetId="2" r:id="rId2"/>
  </sheets>
  <definedNames>
    <definedName name="_xlnm.Print_Area" localSheetId="0">'rx600'!$A$1:$G$32</definedName>
    <definedName name="_xlnm.Print_Area" localSheetId="1">'rx600 (2)'!$A$1:$G$31</definedName>
    <definedName name="_xlnm.Print_Area">#REF!</definedName>
    <definedName name="ㄷㄷ" localSheetId="1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I29" i="2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G30" s="1"/>
  <c r="G31" s="1"/>
  <c r="C12" s="1"/>
  <c r="A15"/>
  <c r="G18" i="1"/>
  <c r="G19"/>
  <c r="G20"/>
  <c r="G21"/>
  <c r="G22"/>
  <c r="G23"/>
  <c r="G24"/>
  <c r="G25"/>
  <c r="G26"/>
  <c r="G27"/>
  <c r="G28"/>
  <c r="G29"/>
  <c r="G17"/>
  <c r="G31" l="1"/>
  <c r="A15"/>
  <c r="I29"/>
  <c r="I28"/>
  <c r="I27"/>
  <c r="I26"/>
  <c r="I25"/>
  <c r="I24"/>
  <c r="I23"/>
  <c r="I22"/>
  <c r="I21"/>
  <c r="I20"/>
  <c r="I19"/>
  <c r="I18"/>
  <c r="I17"/>
  <c r="G32" l="1"/>
  <c r="C12" s="1"/>
</calcChain>
</file>

<file path=xl/sharedStrings.xml><?xml version="1.0" encoding="utf-8"?>
<sst xmlns="http://schemas.openxmlformats.org/spreadsheetml/2006/main" count="106" uniqueCount="55">
  <si>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</si>
  <si>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</si>
  <si>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</si>
  <si>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</si>
  <si>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</si>
  <si>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</si>
  <si>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</si>
  <si>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</si>
  <si>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t>6.  납  품  장  소 :</t>
    <phoneticPr fontId="9" type="noConversion"/>
  </si>
  <si>
    <r>
      <t>귀사의</t>
    </r>
    <r>
      <rPr>
        <b/>
        <sz val="11"/>
        <rFont val="Book Antiqua"/>
        <family val="1"/>
      </rPr>
      <t xml:space="preserve"> </t>
    </r>
    <r>
      <rPr>
        <b/>
        <sz val="11"/>
        <rFont val="굴림"/>
        <family val="3"/>
        <charset val="129"/>
      </rPr>
      <t>지정장소</t>
    </r>
    <phoneticPr fontId="9" type="noConversion"/>
  </si>
  <si>
    <t>7.  결  제  조  건 :</t>
    <phoneticPr fontId="9" type="noConversion"/>
  </si>
  <si>
    <t>검수후 현금결제</t>
    <phoneticPr fontId="9" type="noConversion"/>
  </si>
  <si>
    <t>8.  견  적  금  액 :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</si>
  <si>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</si>
  <si>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</si>
  <si>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No.</t>
    <phoneticPr fontId="9" type="noConversion"/>
  </si>
  <si>
    <t>Product</t>
    <phoneticPr fontId="9" type="noConversion"/>
  </si>
  <si>
    <t>Description</t>
    <phoneticPr fontId="9" type="noConversion"/>
  </si>
  <si>
    <t>견적일로부터 30일</t>
    <phoneticPr fontId="9" type="noConversion"/>
  </si>
  <si>
    <t>소계 (부가세 제외)</t>
    <phoneticPr fontId="4" type="noConversion"/>
  </si>
  <si>
    <t>합계금액 (부가세 포함)</t>
    <phoneticPr fontId="4" type="noConversion"/>
  </si>
  <si>
    <r>
      <t>(</t>
    </r>
    <r>
      <rPr>
        <sz val="11"/>
        <rFont val="굴림"/>
        <family val="3"/>
        <charset val="129"/>
      </rPr>
      <t>상기금액은</t>
    </r>
    <r>
      <rPr>
        <sz val="11"/>
        <rFont val="Book Antiqua"/>
        <family val="1"/>
      </rPr>
      <t xml:space="preserve"> 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</si>
  <si>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S26361-K1402-V400</t>
  </si>
  <si>
    <t>PY RX600 S6</t>
  </si>
  <si>
    <t>Rack mountable server 19" (4U) incl. 2 hot plug power supply modules (redundant); 8x hot plug fans (redundant);  system board for up to 4x XEON E7-x800 CPUs; 2x memory board for max. 4x4 DDR3 LV DIMM modules; 8 drive bays for hot plug 2.5" SAS/SATA HDDs; iRMC S2 server management with graphics controller and 10/100Mbit Service LAN-port; 2x Dual-Port Ethernet Controller (= 4x GBit LAN  Ports) WOL capable; SAS RAID Controller optional; LocalView LCD Display; ServerView Suite Software Package</t>
  </si>
  <si>
    <t>S26361-F3999-E480</t>
  </si>
  <si>
    <t>Intel Xeon E7-4807 6C/12T 1.86 GHz 18 MB</t>
  </si>
  <si>
    <t>S26361-F4523-E642</t>
  </si>
  <si>
    <t>16GB 4x4 DDR3 LV 1333 MHz PC3-10600 rg s</t>
  </si>
  <si>
    <t>S26361-F4482-E160</t>
  </si>
  <si>
    <t>HD SAS 6G 600GB 10K HOT PL 2.5" EP</t>
  </si>
  <si>
    <t>S26361-F3554-E512</t>
  </si>
  <si>
    <t>RAID Ctrl SAS 6G 5/6 512MB (D2616)</t>
  </si>
  <si>
    <t>S26113-F561-E20</t>
  </si>
  <si>
    <t>Power Supply Module 850W (w/o power cord</t>
  </si>
  <si>
    <t>S26361-F2735-E285</t>
  </si>
  <si>
    <t>Rack Mount Kit F2-C S7 LV</t>
  </si>
  <si>
    <t>S26361-F3269-E2</t>
  </si>
  <si>
    <t>DVD-RW supermulti slimline SATA</t>
  </si>
  <si>
    <t>S26361-F2735-E82</t>
  </si>
  <si>
    <t>Rack Cable Arm 2U</t>
  </si>
  <si>
    <t>S26361-F1452-E100</t>
  </si>
  <si>
    <t>region kit APAC/EMEA/India</t>
  </si>
  <si>
    <t>S26361-F4530-E10</t>
  </si>
  <si>
    <t>Mounting in symmetrical Racks</t>
  </si>
  <si>
    <t>T26139-Y3850-E10</t>
  </si>
  <si>
    <t>No powercord as order option</t>
  </si>
  <si>
    <t>수량</t>
    <phoneticPr fontId="9" type="noConversion"/>
  </si>
  <si>
    <t>공급단가</t>
    <phoneticPr fontId="9" type="noConversion"/>
  </si>
  <si>
    <t>공급가</t>
    <phoneticPr fontId="9" type="noConversion"/>
  </si>
  <si>
    <t>List</t>
    <phoneticPr fontId="9" type="noConversion"/>
  </si>
  <si>
    <t>강원도시가스</t>
    <phoneticPr fontId="4" type="noConversion"/>
  </si>
  <si>
    <t>김동근</t>
    <phoneticPr fontId="4" type="noConversion"/>
  </si>
  <si>
    <t>S26361-F3999-E482</t>
    <phoneticPr fontId="9" type="noConversion"/>
  </si>
  <si>
    <t>Intel Xeon E7-4820 8C/16T 2.00 GHz 18 MB</t>
    <phoneticPr fontId="9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</si>
</sst>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59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14"/>
      <name val="굴림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sz val="9"/>
      <name val="Trebuchet MS"/>
      <family val="2"/>
    </font>
    <font>
      <b/>
      <sz val="9"/>
      <name val="바탕"/>
      <family val="1"/>
      <charset val="129"/>
    </font>
    <font>
      <sz val="8"/>
      <name val="Trebuchet MS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18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20" quotePrefix="1">
      <alignment horizontal="justify" vertical="justify" textRotation="127" wrapText="1" justifyLastLine="1"/>
      <protection hidden="1"/>
    </xf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30" fillId="0" borderId="0"/>
    <xf numFmtId="0" fontId="30" fillId="0" borderId="0"/>
    <xf numFmtId="0" fontId="19" fillId="0" borderId="0"/>
    <xf numFmtId="0" fontId="32" fillId="0" borderId="0"/>
    <xf numFmtId="0" fontId="19" fillId="0" borderId="0"/>
    <xf numFmtId="0" fontId="27" fillId="0" borderId="0" applyNumberFormat="0" applyFill="0" applyBorder="0" applyAlignment="0" applyProtection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7" fillId="0" borderId="20" quotePrefix="1">
      <alignment horizontal="justify" vertical="justify" textRotation="127" wrapText="1" justifyLastLine="1"/>
      <protection hidden="1"/>
    </xf>
    <xf numFmtId="0" fontId="19" fillId="0" borderId="0"/>
    <xf numFmtId="0" fontId="19" fillId="0" borderId="0"/>
    <xf numFmtId="0" fontId="19" fillId="0" borderId="0"/>
    <xf numFmtId="0" fontId="30" fillId="0" borderId="0"/>
    <xf numFmtId="0" fontId="27" fillId="0" borderId="0"/>
    <xf numFmtId="0" fontId="30" fillId="0" borderId="0"/>
    <xf numFmtId="0" fontId="29" fillId="0" borderId="0" applyNumberFormat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0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27" fillId="0" borderId="20" quotePrefix="1">
      <alignment horizontal="justify" vertical="justify" textRotation="127" wrapText="1" justifyLastLine="1"/>
      <protection hidden="1"/>
    </xf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33" fillId="35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7" fillId="0" borderId="0"/>
    <xf numFmtId="0" fontId="33" fillId="41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3" fillId="41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4" fillId="4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3" fillId="43" borderId="0" applyNumberFormat="0" applyBorder="0" applyAlignment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3" fillId="41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3" fillId="44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/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/>
    <xf numFmtId="0" fontId="39" fillId="4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2" borderId="0" applyNumberFormat="0" applyBorder="0" applyAlignment="0" applyProtection="0"/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/>
    <xf numFmtId="0" fontId="39" fillId="4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38" fillId="42" borderId="0" applyNumberFormat="0" applyBorder="0" applyAlignment="0" applyProtection="0"/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/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/>
    <xf numFmtId="0" fontId="39" fillId="4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38" fillId="43" borderId="0" applyNumberFormat="0" applyBorder="0" applyAlignment="0" applyProtection="0"/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6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/>
    <xf numFmtId="0" fontId="38" fillId="46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9" fillId="4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38" fillId="47" borderId="0" applyNumberFormat="0" applyBorder="0" applyAlignment="0" applyProtection="0"/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/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/>
    <xf numFmtId="0" fontId="39" fillId="48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38" fillId="48" borderId="0" applyNumberFormat="0" applyBorder="0" applyAlignment="0" applyProtection="0"/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9" fillId="4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/>
    <xf numFmtId="0" fontId="38" fillId="49" borderId="0" applyNumberFormat="0" applyBorder="0" applyAlignment="0" applyProtection="0"/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/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/>
    <xf numFmtId="0" fontId="39" fillId="5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38" fillId="50" borderId="0" applyNumberFormat="0" applyBorder="0" applyAlignment="0" applyProtection="0"/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/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/>
    <xf numFmtId="0" fontId="39" fillId="51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/>
    <xf numFmtId="0" fontId="38" fillId="51" borderId="0" applyNumberFormat="0" applyBorder="0" applyAlignment="0" applyProtection="0"/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46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/>
    <xf numFmtId="0" fontId="38" fillId="46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9" fillId="47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38" fillId="47" borderId="0" applyNumberFormat="0" applyBorder="0" applyAlignment="0" applyProtection="0"/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52" borderId="0" applyNumberFormat="0" applyBorder="0" applyAlignment="0" applyProtection="0"/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/>
    <xf numFmtId="0" fontId="39" fillId="52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38" fillId="52" borderId="0" applyNumberFormat="0" applyBorder="0" applyAlignment="0" applyProtection="0"/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3" fillId="53" borderId="21" applyNumberFormat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4" borderId="22" applyNumberFormat="0" applyAlignment="0" applyProtection="0"/>
    <xf numFmtId="0" fontId="50" fillId="54" borderId="22" applyNumberFormat="0" applyAlignment="0" applyProtection="0">
      <alignment vertical="center"/>
    </xf>
    <xf numFmtId="0" fontId="50" fillId="54" borderId="22" applyNumberFormat="0" applyAlignment="0" applyProtection="0">
      <alignment vertical="center"/>
    </xf>
    <xf numFmtId="0" fontId="49" fillId="54" borderId="22" applyNumberFormat="0" applyAlignment="0" applyProtection="0"/>
    <xf numFmtId="0" fontId="50" fillId="54" borderId="22" applyNumberFormat="0" applyAlignment="0" applyProtection="0">
      <alignment vertical="center"/>
    </xf>
    <xf numFmtId="0" fontId="51" fillId="6" borderId="4" applyNumberFormat="0" applyAlignment="0" applyProtection="0">
      <alignment vertical="center"/>
    </xf>
    <xf numFmtId="0" fontId="50" fillId="54" borderId="22" applyNumberFormat="0" applyAlignment="0" applyProtection="0">
      <alignment vertical="center"/>
    </xf>
    <xf numFmtId="0" fontId="52" fillId="54" borderId="22" applyNumberFormat="0" applyAlignment="0" applyProtection="0"/>
    <xf numFmtId="0" fontId="49" fillId="54" borderId="22" applyNumberFormat="0" applyAlignment="0" applyProtection="0"/>
    <xf numFmtId="0" fontId="50" fillId="54" borderId="22" applyNumberFormat="0" applyAlignment="0" applyProtection="0">
      <alignment vertical="center"/>
    </xf>
    <xf numFmtId="0" fontId="50" fillId="54" borderId="22" applyNumberFormat="0" applyAlignment="0" applyProtection="0">
      <alignment vertical="center"/>
    </xf>
    <xf numFmtId="0" fontId="51" fillId="6" borderId="4" applyNumberFormat="0" applyAlignment="0" applyProtection="0">
      <alignment vertical="center"/>
    </xf>
    <xf numFmtId="0" fontId="50" fillId="54" borderId="22" applyNumberFormat="0" applyAlignment="0" applyProtection="0">
      <alignment vertical="center"/>
    </xf>
    <xf numFmtId="0" fontId="50" fillId="54" borderId="22" applyNumberFormat="0" applyAlignment="0" applyProtection="0">
      <alignment vertical="center"/>
    </xf>
    <xf numFmtId="0" fontId="50" fillId="54" borderId="22" applyNumberFormat="0" applyAlignment="0" applyProtection="0">
      <alignment vertical="center"/>
    </xf>
    <xf numFmtId="0" fontId="53" fillId="54" borderId="22" applyNumberFormat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5" fillId="36" borderId="0" applyNumberFormat="0" applyBorder="0" applyAlignment="0" applyProtection="0"/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/>
    <xf numFmtId="0" fontId="56" fillId="36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/>
    <xf numFmtId="0" fontId="55" fillId="36" borderId="0" applyNumberFormat="0" applyBorder="0" applyAlignment="0" applyProtection="0"/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1" fillId="55" borderId="24" applyNumberFormat="0" applyFont="0" applyAlignment="0" applyProtection="0"/>
    <xf numFmtId="0" fontId="34" fillId="55" borderId="24" applyNumberFormat="0" applyFont="0" applyAlignment="0" applyProtection="0">
      <alignment vertical="center"/>
    </xf>
    <xf numFmtId="0" fontId="34" fillId="55" borderId="24" applyNumberFormat="0" applyFont="0" applyAlignment="0" applyProtection="0">
      <alignment vertical="center"/>
    </xf>
    <xf numFmtId="0" fontId="1" fillId="55" borderId="24" applyNumberFormat="0" applyFont="0" applyAlignment="0" applyProtection="0"/>
    <xf numFmtId="0" fontId="1" fillId="55" borderId="24" applyNumberFormat="0" applyFont="0" applyAlignment="0" applyProtection="0"/>
    <xf numFmtId="0" fontId="35" fillId="8" borderId="8" applyNumberFormat="0" applyFont="0" applyAlignment="0" applyProtection="0">
      <alignment vertical="center"/>
    </xf>
    <xf numFmtId="0" fontId="1" fillId="55" borderId="24" applyNumberFormat="0" applyFont="0" applyAlignment="0" applyProtection="0"/>
    <xf numFmtId="0" fontId="1" fillId="55" borderId="24" applyNumberFormat="0" applyFont="0" applyAlignment="0" applyProtection="0"/>
    <xf numFmtId="0" fontId="34" fillId="55" borderId="24" applyNumberFormat="0" applyFont="0" applyAlignment="0" applyProtection="0">
      <alignment vertical="center"/>
    </xf>
    <xf numFmtId="0" fontId="34" fillId="55" borderId="24" applyNumberFormat="0" applyFont="0" applyAlignment="0" applyProtection="0">
      <alignment vertical="center"/>
    </xf>
    <xf numFmtId="0" fontId="35" fillId="8" borderId="8" applyNumberFormat="0" applyFont="0" applyAlignment="0" applyProtection="0">
      <alignment vertical="center"/>
    </xf>
    <xf numFmtId="0" fontId="34" fillId="55" borderId="24" applyNumberFormat="0" applyFont="0" applyAlignment="0" applyProtection="0">
      <alignment vertical="center"/>
    </xf>
    <xf numFmtId="0" fontId="34" fillId="55" borderId="24" applyNumberFormat="0" applyFont="0" applyAlignment="0" applyProtection="0">
      <alignment vertical="center"/>
    </xf>
    <xf numFmtId="0" fontId="60" fillId="55" borderId="24" applyNumberFormat="0" applyFont="0" applyAlignment="0" applyProtection="0"/>
    <xf numFmtId="0" fontId="34" fillId="55" borderId="24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62" fillId="56" borderId="0" applyNumberFormat="0" applyBorder="0" applyAlignment="0" applyProtection="0"/>
    <xf numFmtId="0" fontId="63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/>
    <xf numFmtId="0" fontId="63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5" fillId="56" borderId="0" applyNumberFormat="0" applyBorder="0" applyAlignment="0" applyProtection="0"/>
    <xf numFmtId="0" fontId="62" fillId="56" borderId="0" applyNumberFormat="0" applyBorder="0" applyAlignment="0" applyProtection="0"/>
    <xf numFmtId="0" fontId="63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67" fillId="55" borderId="24" applyNumberFormat="0" applyFont="0" applyAlignment="0" applyProtection="0">
      <alignment vertical="center"/>
    </xf>
    <xf numFmtId="0" fontId="32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53" borderId="21" applyNumberFormat="0" applyAlignment="0" applyProtection="0"/>
    <xf numFmtId="0" fontId="74" fillId="53" borderId="21" applyNumberFormat="0" applyAlignment="0" applyProtection="0">
      <alignment vertical="center"/>
    </xf>
    <xf numFmtId="0" fontId="74" fillId="53" borderId="21" applyNumberFormat="0" applyAlignment="0" applyProtection="0">
      <alignment vertical="center"/>
    </xf>
    <xf numFmtId="0" fontId="73" fillId="53" borderId="21" applyNumberFormat="0" applyAlignment="0" applyProtection="0"/>
    <xf numFmtId="0" fontId="74" fillId="53" borderId="21" applyNumberFormat="0" applyAlignment="0" applyProtection="0">
      <alignment vertical="center"/>
    </xf>
    <xf numFmtId="0" fontId="75" fillId="7" borderId="7" applyNumberFormat="0" applyAlignment="0" applyProtection="0">
      <alignment vertical="center"/>
    </xf>
    <xf numFmtId="0" fontId="74" fillId="53" borderId="21" applyNumberFormat="0" applyAlignment="0" applyProtection="0">
      <alignment vertical="center"/>
    </xf>
    <xf numFmtId="0" fontId="76" fillId="53" borderId="21" applyNumberFormat="0" applyAlignment="0" applyProtection="0"/>
    <xf numFmtId="0" fontId="73" fillId="53" borderId="21" applyNumberFormat="0" applyAlignment="0" applyProtection="0"/>
    <xf numFmtId="0" fontId="74" fillId="53" borderId="21" applyNumberFormat="0" applyAlignment="0" applyProtection="0">
      <alignment vertical="center"/>
    </xf>
    <xf numFmtId="0" fontId="74" fillId="53" borderId="21" applyNumberFormat="0" applyAlignment="0" applyProtection="0">
      <alignment vertical="center"/>
    </xf>
    <xf numFmtId="0" fontId="75" fillId="7" borderId="7" applyNumberFormat="0" applyAlignment="0" applyProtection="0">
      <alignment vertical="center"/>
    </xf>
    <xf numFmtId="0" fontId="74" fillId="53" borderId="21" applyNumberFormat="0" applyAlignment="0" applyProtection="0">
      <alignment vertical="center"/>
    </xf>
    <xf numFmtId="0" fontId="74" fillId="53" borderId="21" applyNumberFormat="0" applyAlignment="0" applyProtection="0">
      <alignment vertical="center"/>
    </xf>
    <xf numFmtId="0" fontId="74" fillId="53" borderId="21" applyNumberFormat="0" applyAlignment="0" applyProtection="0">
      <alignment vertical="center"/>
    </xf>
    <xf numFmtId="0" fontId="77" fillId="40" borderId="22" applyNumberFormat="0" applyAlignment="0" applyProtection="0">
      <alignment vertical="center"/>
    </xf>
    <xf numFmtId="0" fontId="78" fillId="54" borderId="25" applyNumberFormat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0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wrapText="1"/>
    </xf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81" fontId="27" fillId="0" borderId="0" applyFont="0" applyFill="0" applyBorder="0" applyAlignment="0" applyProtection="0">
      <alignment wrapText="1"/>
    </xf>
    <xf numFmtId="179" fontId="27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60" fillId="0" borderId="0" applyFont="0" applyFill="0" applyBorder="0" applyAlignment="0" applyProtection="0"/>
    <xf numFmtId="0" fontId="19" fillId="0" borderId="0"/>
    <xf numFmtId="0" fontId="82" fillId="57" borderId="0" applyNumberFormat="0" applyProtection="0">
      <alignment vertical="center"/>
    </xf>
    <xf numFmtId="0" fontId="82" fillId="57" borderId="0" applyNumberFormat="0" applyProtection="0">
      <alignment vertical="center"/>
    </xf>
    <xf numFmtId="0" fontId="82" fillId="58" borderId="0" applyNumberFormat="0" applyProtection="0">
      <alignment vertical="center"/>
    </xf>
    <xf numFmtId="0" fontId="31" fillId="0" borderId="0"/>
    <xf numFmtId="0" fontId="83" fillId="0" borderId="23" applyNumberFormat="0" applyFill="0" applyAlignment="0" applyProtection="0"/>
    <xf numFmtId="0" fontId="84" fillId="0" borderId="23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3" fillId="0" borderId="23" applyNumberFormat="0" applyFill="0" applyAlignment="0" applyProtection="0"/>
    <xf numFmtId="0" fontId="84" fillId="0" borderId="23" applyNumberFormat="0" applyFill="0" applyAlignment="0" applyProtection="0">
      <alignment vertical="center"/>
    </xf>
    <xf numFmtId="0" fontId="85" fillId="0" borderId="6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6" fillId="0" borderId="23" applyNumberFormat="0" applyFill="0" applyAlignment="0" applyProtection="0"/>
    <xf numFmtId="0" fontId="83" fillId="0" borderId="23" applyNumberFormat="0" applyFill="0" applyAlignment="0" applyProtection="0"/>
    <xf numFmtId="0" fontId="84" fillId="0" borderId="23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5" fillId="0" borderId="6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7" fillId="0" borderId="26" applyNumberFormat="0" applyFill="0" applyAlignment="0" applyProtection="0"/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7" fillId="0" borderId="26" applyNumberFormat="0" applyFill="0" applyAlignment="0" applyProtection="0"/>
    <xf numFmtId="0" fontId="88" fillId="0" borderId="26" applyNumberFormat="0" applyFill="0" applyAlignment="0" applyProtection="0">
      <alignment vertical="center"/>
    </xf>
    <xf numFmtId="0" fontId="89" fillId="0" borderId="9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/>
    <xf numFmtId="0" fontId="87" fillId="0" borderId="26" applyNumberFormat="0" applyFill="0" applyAlignment="0" applyProtection="0"/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9" fillId="0" borderId="9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31" fillId="0" borderId="0"/>
    <xf numFmtId="0" fontId="91" fillId="40" borderId="22" applyNumberFormat="0" applyAlignment="0" applyProtection="0"/>
    <xf numFmtId="0" fontId="92" fillId="40" borderId="22" applyNumberFormat="0" applyAlignment="0" applyProtection="0">
      <alignment vertical="center"/>
    </xf>
    <xf numFmtId="0" fontId="92" fillId="40" borderId="22" applyNumberFormat="0" applyAlignment="0" applyProtection="0">
      <alignment vertical="center"/>
    </xf>
    <xf numFmtId="0" fontId="91" fillId="40" borderId="22" applyNumberFormat="0" applyAlignment="0" applyProtection="0"/>
    <xf numFmtId="0" fontId="92" fillId="40" borderId="22" applyNumberFormat="0" applyAlignment="0" applyProtection="0">
      <alignment vertical="center"/>
    </xf>
    <xf numFmtId="0" fontId="93" fillId="5" borderId="4" applyNumberFormat="0" applyAlignment="0" applyProtection="0">
      <alignment vertical="center"/>
    </xf>
    <xf numFmtId="0" fontId="92" fillId="40" borderId="22" applyNumberFormat="0" applyAlignment="0" applyProtection="0">
      <alignment vertical="center"/>
    </xf>
    <xf numFmtId="0" fontId="94" fillId="40" borderId="22" applyNumberFormat="0" applyAlignment="0" applyProtection="0"/>
    <xf numFmtId="0" fontId="91" fillId="40" borderId="22" applyNumberFormat="0" applyAlignment="0" applyProtection="0"/>
    <xf numFmtId="0" fontId="92" fillId="40" borderId="22" applyNumberFormat="0" applyAlignment="0" applyProtection="0">
      <alignment vertical="center"/>
    </xf>
    <xf numFmtId="0" fontId="92" fillId="40" borderId="22" applyNumberFormat="0" applyAlignment="0" applyProtection="0">
      <alignment vertical="center"/>
    </xf>
    <xf numFmtId="0" fontId="93" fillId="5" borderId="4" applyNumberFormat="0" applyAlignment="0" applyProtection="0">
      <alignment vertical="center"/>
    </xf>
    <xf numFmtId="0" fontId="92" fillId="40" borderId="22" applyNumberFormat="0" applyAlignment="0" applyProtection="0">
      <alignment vertical="center"/>
    </xf>
    <xf numFmtId="0" fontId="92" fillId="40" borderId="22" applyNumberFormat="0" applyAlignment="0" applyProtection="0">
      <alignment vertical="center"/>
    </xf>
    <xf numFmtId="0" fontId="92" fillId="40" borderId="22" applyNumberFormat="0" applyAlignment="0" applyProtection="0">
      <alignment vertical="center"/>
    </xf>
    <xf numFmtId="0" fontId="95" fillId="0" borderId="27" applyNumberFormat="0" applyFill="0" applyProtection="0">
      <alignment vertical="center"/>
    </xf>
    <xf numFmtId="0" fontId="95" fillId="0" borderId="27" applyNumberFormat="0" applyFill="0" applyProtection="0">
      <alignment vertical="center"/>
    </xf>
    <xf numFmtId="0" fontId="96" fillId="0" borderId="0" applyNumberFormat="0" applyFill="0" applyBorder="0" applyProtection="0">
      <alignment vertical="center"/>
    </xf>
    <xf numFmtId="0" fontId="97" fillId="0" borderId="27" applyNumberFormat="0" applyFill="0" applyAlignment="0" applyProtection="0"/>
    <xf numFmtId="0" fontId="95" fillId="0" borderId="27" applyNumberFormat="0" applyFill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0" fontId="97" fillId="0" borderId="27" applyNumberFormat="0" applyFill="0" applyAlignment="0" applyProtection="0"/>
    <xf numFmtId="0" fontId="95" fillId="0" borderId="27" applyNumberFormat="0" applyFill="0" applyAlignment="0" applyProtection="0">
      <alignment vertical="center"/>
    </xf>
    <xf numFmtId="0" fontId="98" fillId="0" borderId="1" applyNumberFormat="0" applyFill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0" fontId="99" fillId="0" borderId="27" applyNumberFormat="0" applyFill="0" applyAlignment="0" applyProtection="0"/>
    <xf numFmtId="0" fontId="97" fillId="0" borderId="27" applyNumberFormat="0" applyFill="0" applyAlignment="0" applyProtection="0"/>
    <xf numFmtId="0" fontId="95" fillId="0" borderId="27" applyNumberFormat="0" applyFill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0" fontId="98" fillId="0" borderId="1" applyNumberFormat="0" applyFill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0" fontId="100" fillId="0" borderId="28" applyNumberFormat="0" applyFill="0" applyAlignment="0" applyProtection="0"/>
    <xf numFmtId="0" fontId="101" fillId="0" borderId="28" applyNumberFormat="0" applyFill="0" applyAlignment="0" applyProtection="0">
      <alignment vertical="center"/>
    </xf>
    <xf numFmtId="0" fontId="101" fillId="0" borderId="28" applyNumberFormat="0" applyFill="0" applyAlignment="0" applyProtection="0">
      <alignment vertical="center"/>
    </xf>
    <xf numFmtId="0" fontId="100" fillId="0" borderId="28" applyNumberFormat="0" applyFill="0" applyAlignment="0" applyProtection="0"/>
    <xf numFmtId="0" fontId="101" fillId="0" borderId="28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101" fillId="0" borderId="28" applyNumberFormat="0" applyFill="0" applyAlignment="0" applyProtection="0">
      <alignment vertical="center"/>
    </xf>
    <xf numFmtId="0" fontId="103" fillId="0" borderId="28" applyNumberFormat="0" applyFill="0" applyAlignment="0" applyProtection="0"/>
    <xf numFmtId="0" fontId="100" fillId="0" borderId="28" applyNumberFormat="0" applyFill="0" applyAlignment="0" applyProtection="0"/>
    <xf numFmtId="0" fontId="101" fillId="0" borderId="28" applyNumberFormat="0" applyFill="0" applyAlignment="0" applyProtection="0">
      <alignment vertical="center"/>
    </xf>
    <xf numFmtId="0" fontId="101" fillId="0" borderId="28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101" fillId="0" borderId="28" applyNumberFormat="0" applyFill="0" applyAlignment="0" applyProtection="0">
      <alignment vertical="center"/>
    </xf>
    <xf numFmtId="0" fontId="101" fillId="0" borderId="28" applyNumberFormat="0" applyFill="0" applyAlignment="0" applyProtection="0">
      <alignment vertical="center"/>
    </xf>
    <xf numFmtId="0" fontId="101" fillId="0" borderId="28" applyNumberFormat="0" applyFill="0" applyAlignment="0" applyProtection="0">
      <alignment vertical="center"/>
    </xf>
    <xf numFmtId="0" fontId="104" fillId="0" borderId="29" applyNumberFormat="0" applyFill="0" applyAlignment="0" applyProtection="0"/>
    <xf numFmtId="0" fontId="105" fillId="0" borderId="29" applyNumberFormat="0" applyFill="0" applyAlignment="0" applyProtection="0">
      <alignment vertical="center"/>
    </xf>
    <xf numFmtId="0" fontId="105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/>
    <xf numFmtId="0" fontId="105" fillId="0" borderId="29" applyNumberFormat="0" applyFill="0" applyAlignment="0" applyProtection="0">
      <alignment vertical="center"/>
    </xf>
    <xf numFmtId="0" fontId="106" fillId="0" borderId="3" applyNumberFormat="0" applyFill="0" applyAlignment="0" applyProtection="0">
      <alignment vertical="center"/>
    </xf>
    <xf numFmtId="0" fontId="105" fillId="0" borderId="29" applyNumberFormat="0" applyFill="0" applyAlignment="0" applyProtection="0">
      <alignment vertical="center"/>
    </xf>
    <xf numFmtId="0" fontId="107" fillId="0" borderId="29" applyNumberFormat="0" applyFill="0" applyAlignment="0" applyProtection="0"/>
    <xf numFmtId="0" fontId="104" fillId="0" borderId="29" applyNumberFormat="0" applyFill="0" applyAlignment="0" applyProtection="0"/>
    <xf numFmtId="0" fontId="105" fillId="0" borderId="29" applyNumberFormat="0" applyFill="0" applyAlignment="0" applyProtection="0">
      <alignment vertical="center"/>
    </xf>
    <xf numFmtId="0" fontId="105" fillId="0" borderId="29" applyNumberFormat="0" applyFill="0" applyAlignment="0" applyProtection="0">
      <alignment vertical="center"/>
    </xf>
    <xf numFmtId="0" fontId="106" fillId="0" borderId="3" applyNumberFormat="0" applyFill="0" applyAlignment="0" applyProtection="0">
      <alignment vertical="center"/>
    </xf>
    <xf numFmtId="0" fontId="105" fillId="0" borderId="29" applyNumberFormat="0" applyFill="0" applyAlignment="0" applyProtection="0">
      <alignment vertical="center"/>
    </xf>
    <xf numFmtId="0" fontId="105" fillId="0" borderId="29" applyNumberFormat="0" applyFill="0" applyAlignment="0" applyProtection="0">
      <alignment vertical="center"/>
    </xf>
    <xf numFmtId="0" fontId="105" fillId="0" borderId="29" applyNumberFormat="0" applyFill="0" applyAlignment="0" applyProtection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11" fillId="37" borderId="0" applyNumberFormat="0" applyBorder="0" applyAlignment="0" applyProtection="0"/>
    <xf numFmtId="0" fontId="112" fillId="37" borderId="0" applyNumberFormat="0" applyBorder="0" applyAlignment="0" applyProtection="0">
      <alignment vertical="center"/>
    </xf>
    <xf numFmtId="0" fontId="112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/>
    <xf numFmtId="0" fontId="112" fillId="37" borderId="0" applyNumberFormat="0" applyBorder="0" applyAlignment="0" applyProtection="0">
      <alignment vertical="center"/>
    </xf>
    <xf numFmtId="0" fontId="113" fillId="2" borderId="0" applyNumberFormat="0" applyBorder="0" applyAlignment="0" applyProtection="0">
      <alignment vertical="center"/>
    </xf>
    <xf numFmtId="0" fontId="112" fillId="37" borderId="0" applyNumberFormat="0" applyBorder="0" applyAlignment="0" applyProtection="0">
      <alignment vertical="center"/>
    </xf>
    <xf numFmtId="0" fontId="114" fillId="37" borderId="0" applyNumberFormat="0" applyBorder="0" applyAlignment="0" applyProtection="0"/>
    <xf numFmtId="0" fontId="111" fillId="37" borderId="0" applyNumberFormat="0" applyBorder="0" applyAlignment="0" applyProtection="0"/>
    <xf numFmtId="0" fontId="112" fillId="37" borderId="0" applyNumberFormat="0" applyBorder="0" applyAlignment="0" applyProtection="0">
      <alignment vertical="center"/>
    </xf>
    <xf numFmtId="0" fontId="112" fillId="37" borderId="0" applyNumberFormat="0" applyBorder="0" applyAlignment="0" applyProtection="0">
      <alignment vertical="center"/>
    </xf>
    <xf numFmtId="0" fontId="113" fillId="2" borderId="0" applyNumberFormat="0" applyBorder="0" applyAlignment="0" applyProtection="0">
      <alignment vertical="center"/>
    </xf>
    <xf numFmtId="0" fontId="112" fillId="37" borderId="0" applyNumberFormat="0" applyBorder="0" applyAlignment="0" applyProtection="0">
      <alignment vertical="center"/>
    </xf>
    <xf numFmtId="0" fontId="112" fillId="37" borderId="0" applyNumberFormat="0" applyBorder="0" applyAlignment="0" applyProtection="0">
      <alignment vertical="center"/>
    </xf>
    <xf numFmtId="0" fontId="112" fillId="37" borderId="0" applyNumberFormat="0" applyBorder="0" applyAlignment="0" applyProtection="0">
      <alignment vertical="center"/>
    </xf>
    <xf numFmtId="0" fontId="115" fillId="56" borderId="0" applyNumberFormat="0" applyBorder="0" applyAlignment="0" applyProtection="0">
      <alignment vertical="center"/>
    </xf>
    <xf numFmtId="0" fontId="28" fillId="0" borderId="0"/>
    <xf numFmtId="0" fontId="116" fillId="54" borderId="25" applyNumberFormat="0" applyAlignment="0" applyProtection="0"/>
    <xf numFmtId="0" fontId="117" fillId="54" borderId="25" applyNumberFormat="0" applyAlignment="0" applyProtection="0">
      <alignment vertical="center"/>
    </xf>
    <xf numFmtId="0" fontId="117" fillId="54" borderId="25" applyNumberFormat="0" applyAlignment="0" applyProtection="0">
      <alignment vertical="center"/>
    </xf>
    <xf numFmtId="0" fontId="116" fillId="54" borderId="25" applyNumberFormat="0" applyAlignment="0" applyProtection="0"/>
    <xf numFmtId="0" fontId="117" fillId="54" borderId="25" applyNumberFormat="0" applyAlignment="0" applyProtection="0">
      <alignment vertical="center"/>
    </xf>
    <xf numFmtId="0" fontId="118" fillId="6" borderId="5" applyNumberFormat="0" applyAlignment="0" applyProtection="0">
      <alignment vertical="center"/>
    </xf>
    <xf numFmtId="0" fontId="117" fillId="54" borderId="25" applyNumberFormat="0" applyAlignment="0" applyProtection="0">
      <alignment vertical="center"/>
    </xf>
    <xf numFmtId="0" fontId="119" fillId="54" borderId="25" applyNumberFormat="0" applyAlignment="0" applyProtection="0"/>
    <xf numFmtId="0" fontId="116" fillId="54" borderId="25" applyNumberFormat="0" applyAlignment="0" applyProtection="0"/>
    <xf numFmtId="0" fontId="117" fillId="54" borderId="25" applyNumberFormat="0" applyAlignment="0" applyProtection="0">
      <alignment vertical="center"/>
    </xf>
    <xf numFmtId="0" fontId="117" fillId="54" borderId="25" applyNumberFormat="0" applyAlignment="0" applyProtection="0">
      <alignment vertical="center"/>
    </xf>
    <xf numFmtId="0" fontId="118" fillId="6" borderId="5" applyNumberFormat="0" applyAlignment="0" applyProtection="0">
      <alignment vertical="center"/>
    </xf>
    <xf numFmtId="0" fontId="117" fillId="54" borderId="25" applyNumberFormat="0" applyAlignment="0" applyProtection="0">
      <alignment vertical="center"/>
    </xf>
    <xf numFmtId="0" fontId="117" fillId="54" borderId="25" applyNumberFormat="0" applyAlignment="0" applyProtection="0">
      <alignment vertical="center"/>
    </xf>
    <xf numFmtId="0" fontId="117" fillId="54" borderId="25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7" fillId="0" borderId="0" applyFont="0" applyFill="0" applyBorder="0" applyAlignment="0" applyProtection="0">
      <alignment vertical="center"/>
    </xf>
    <xf numFmtId="44" fontId="60" fillId="0" borderId="0" applyFon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0" borderId="27" applyNumberFormat="0" applyFill="0" applyAlignment="0" applyProtection="0">
      <alignment vertical="center"/>
    </xf>
    <xf numFmtId="0" fontId="122" fillId="0" borderId="28" applyNumberFormat="0" applyFill="0" applyAlignment="0" applyProtection="0">
      <alignment vertical="center"/>
    </xf>
    <xf numFmtId="0" fontId="123" fillId="0" borderId="29" applyNumberFormat="0" applyFill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27" fillId="0" borderId="0">
      <alignment wrapText="1"/>
    </xf>
    <xf numFmtId="0" fontId="27" fillId="0" borderId="0">
      <alignment wrapText="1"/>
    </xf>
    <xf numFmtId="0" fontId="24" fillId="0" borderId="0"/>
    <xf numFmtId="0" fontId="27" fillId="0" borderId="0">
      <alignment wrapText="1"/>
    </xf>
    <xf numFmtId="0" fontId="27" fillId="0" borderId="0">
      <alignment wrapText="1"/>
    </xf>
    <xf numFmtId="0" fontId="124" fillId="0" borderId="0"/>
    <xf numFmtId="0" fontId="124" fillId="0" borderId="0"/>
    <xf numFmtId="0" fontId="24" fillId="0" borderId="0"/>
    <xf numFmtId="0" fontId="124" fillId="0" borderId="0"/>
    <xf numFmtId="0" fontId="1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7" fillId="0" borderId="0">
      <alignment wrapText="1"/>
    </xf>
    <xf numFmtId="0" fontId="1" fillId="0" borderId="0"/>
    <xf numFmtId="0" fontId="24" fillId="0" borderId="0"/>
    <xf numFmtId="0" fontId="1" fillId="0" borderId="0"/>
    <xf numFmtId="0" fontId="1" fillId="0" borderId="0"/>
    <xf numFmtId="0" fontId="60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35" fillId="0" borderId="0">
      <alignment vertical="center"/>
    </xf>
    <xf numFmtId="0" fontId="24" fillId="0" borderId="0"/>
    <xf numFmtId="0" fontId="1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61" fillId="0" borderId="0"/>
    <xf numFmtId="0" fontId="61" fillId="0" borderId="0"/>
    <xf numFmtId="0" fontId="27" fillId="0" borderId="0"/>
    <xf numFmtId="0" fontId="61" fillId="0" borderId="0"/>
    <xf numFmtId="0" fontId="61" fillId="0" borderId="0"/>
    <xf numFmtId="0" fontId="6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0" borderId="0"/>
    <xf numFmtId="0" fontId="126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4" fillId="0" borderId="0"/>
    <xf numFmtId="0" fontId="60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7" fillId="0" borderId="0"/>
    <xf numFmtId="0" fontId="126" fillId="0" borderId="0">
      <alignment vertical="center"/>
    </xf>
    <xf numFmtId="0" fontId="126" fillId="0" borderId="0">
      <alignment vertical="center"/>
    </xf>
    <xf numFmtId="0" fontId="27" fillId="0" borderId="0"/>
    <xf numFmtId="0" fontId="60" fillId="0" borderId="0"/>
    <xf numFmtId="0" fontId="35" fillId="0" borderId="0">
      <alignment vertical="center"/>
    </xf>
    <xf numFmtId="0" fontId="60" fillId="0" borderId="0"/>
    <xf numFmtId="0" fontId="27" fillId="0" borderId="0"/>
    <xf numFmtId="0" fontId="60" fillId="0" borderId="0"/>
    <xf numFmtId="0" fontId="127" fillId="0" borderId="0">
      <alignment vertical="center"/>
    </xf>
    <xf numFmtId="0" fontId="128" fillId="0" borderId="0"/>
    <xf numFmtId="0" fontId="127" fillId="0" borderId="0">
      <alignment vertical="center"/>
    </xf>
    <xf numFmtId="0" fontId="1" fillId="0" borderId="0"/>
    <xf numFmtId="0" fontId="1" fillId="0" borderId="0"/>
    <xf numFmtId="0" fontId="127" fillId="0" borderId="0">
      <alignment vertical="center"/>
    </xf>
    <xf numFmtId="0" fontId="35" fillId="0" borderId="0"/>
    <xf numFmtId="0" fontId="127" fillId="0" borderId="0">
      <alignment vertical="center"/>
    </xf>
    <xf numFmtId="0" fontId="1" fillId="0" borderId="0"/>
    <xf numFmtId="0" fontId="1" fillId="0" borderId="0"/>
    <xf numFmtId="0" fontId="27" fillId="0" borderId="0">
      <alignment wrapText="1"/>
    </xf>
    <xf numFmtId="0" fontId="127" fillId="0" borderId="0">
      <alignment vertical="center"/>
    </xf>
    <xf numFmtId="0" fontId="24" fillId="0" borderId="0"/>
    <xf numFmtId="0" fontId="127" fillId="0" borderId="0">
      <alignment vertical="center"/>
    </xf>
    <xf numFmtId="0" fontId="127" fillId="0" borderId="0">
      <alignment vertical="center"/>
    </xf>
    <xf numFmtId="0" fontId="60" fillId="0" borderId="0"/>
    <xf numFmtId="0" fontId="27" fillId="0" borderId="0"/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26" applyNumberFormat="0" applyFill="0" applyAlignment="0" applyProtection="0">
      <alignment vertical="center"/>
    </xf>
    <xf numFmtId="0" fontId="132" fillId="37" borderId="0" applyNumberFormat="0" applyBorder="0" applyAlignment="0" applyProtection="0">
      <alignment vertical="center"/>
    </xf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8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8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6" borderId="0" applyNumberFormat="0" applyBorder="0" applyAlignment="0" applyProtection="0"/>
    <xf numFmtId="0" fontId="38" fillId="67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8" fillId="67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8" fillId="60" borderId="0" applyNumberFormat="0" applyBorder="0" applyAlignment="0" applyProtection="0"/>
    <xf numFmtId="0" fontId="33" fillId="68" borderId="0" applyNumberFormat="0" applyBorder="0" applyAlignment="0" applyProtection="0"/>
    <xf numFmtId="0" fontId="33" fillId="63" borderId="0" applyNumberFormat="0" applyBorder="0" applyAlignment="0" applyProtection="0"/>
    <xf numFmtId="0" fontId="38" fillId="69" borderId="0" applyNumberFormat="0" applyBorder="0" applyAlignment="0" applyProtection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4" fillId="0" borderId="0"/>
    <xf numFmtId="0" fontId="87" fillId="70" borderId="16">
      <alignment vertical="top" wrapText="1"/>
    </xf>
    <xf numFmtId="41" fontId="1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33" fillId="0" borderId="0" applyFont="0" applyFill="0" applyBorder="0" applyAlignment="0" applyProtection="0"/>
    <xf numFmtId="184" fontId="1" fillId="0" borderId="0"/>
    <xf numFmtId="0" fontId="135" fillId="0" borderId="0"/>
    <xf numFmtId="0" fontId="19" fillId="0" borderId="0"/>
    <xf numFmtId="0" fontId="135" fillId="0" borderId="0"/>
    <xf numFmtId="0" fontId="19" fillId="0" borderId="0"/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0" fontId="27" fillId="0" borderId="30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3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1" fillId="0" borderId="0"/>
    <xf numFmtId="14" fontId="61" fillId="0" borderId="0" applyFill="0" applyBorder="0" applyAlignment="0"/>
    <xf numFmtId="0" fontId="136" fillId="0" borderId="0"/>
    <xf numFmtId="0" fontId="87" fillId="70" borderId="16">
      <alignment horizontal="center" vertical="top" wrapText="1"/>
    </xf>
    <xf numFmtId="38" fontId="31" fillId="0" borderId="31">
      <alignment vertical="center"/>
    </xf>
    <xf numFmtId="187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137" fillId="0" borderId="0">
      <protection locked="0"/>
    </xf>
    <xf numFmtId="189" fontId="1" fillId="0" borderId="0"/>
    <xf numFmtId="0" fontId="87" fillId="71" borderId="0" applyNumberFormat="0" applyBorder="0" applyAlignment="0" applyProtection="0"/>
    <xf numFmtId="0" fontId="87" fillId="72" borderId="0" applyNumberFormat="0" applyBorder="0" applyAlignment="0" applyProtection="0"/>
    <xf numFmtId="0" fontId="87" fillId="73" borderId="0" applyNumberFormat="0" applyBorder="0" applyAlignment="0" applyProtection="0"/>
    <xf numFmtId="0" fontId="138" fillId="0" borderId="0">
      <protection locked="0"/>
    </xf>
    <xf numFmtId="0" fontId="138" fillId="0" borderId="0">
      <protection locked="0"/>
    </xf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190" fontId="1" fillId="0" borderId="0" applyFill="0" applyProtection="0">
      <alignment vertical="center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9" fillId="74" borderId="32" applyNumberFormat="0" applyAlignment="0">
      <protection locked="0"/>
    </xf>
    <xf numFmtId="38" fontId="29" fillId="75" borderId="0" applyNumberFormat="0" applyBorder="0" applyAlignment="0" applyProtection="0"/>
    <xf numFmtId="0" fontId="140" fillId="0" borderId="0">
      <alignment horizontal="left"/>
    </xf>
    <xf numFmtId="0" fontId="141" fillId="0" borderId="33" applyNumberFormat="0" applyAlignment="0" applyProtection="0">
      <alignment horizontal="left" vertical="center"/>
    </xf>
    <xf numFmtId="0" fontId="141" fillId="0" borderId="17">
      <alignment horizontal="left" vertical="center"/>
    </xf>
    <xf numFmtId="0" fontId="142" fillId="0" borderId="0"/>
    <xf numFmtId="0" fontId="143" fillId="0" borderId="0" applyNumberFormat="0" applyFill="0" applyBorder="0" applyAlignment="0" applyProtection="0">
      <alignment vertical="top"/>
      <protection locked="0"/>
    </xf>
    <xf numFmtId="10" fontId="29" fillId="76" borderId="30" applyNumberFormat="0" applyBorder="0" applyAlignment="0" applyProtection="0"/>
    <xf numFmtId="0" fontId="30" fillId="0" borderId="0"/>
    <xf numFmtId="0" fontId="27" fillId="0" borderId="0"/>
    <xf numFmtId="0" fontId="19" fillId="0" borderId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44" fillId="0" borderId="1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91" fontId="145" fillId="0" borderId="0"/>
    <xf numFmtId="192" fontId="27" fillId="0" borderId="0"/>
    <xf numFmtId="193" fontId="1" fillId="0" borderId="0"/>
    <xf numFmtId="193" fontId="1" fillId="0" borderId="0"/>
    <xf numFmtId="192" fontId="27" fillId="0" borderId="0"/>
    <xf numFmtId="192" fontId="27" fillId="0" borderId="0"/>
    <xf numFmtId="194" fontId="146" fillId="0" borderId="0"/>
    <xf numFmtId="192" fontId="27" fillId="0" borderId="0"/>
    <xf numFmtId="192" fontId="27" fillId="0" borderId="0"/>
    <xf numFmtId="0" fontId="1" fillId="0" borderId="0"/>
    <xf numFmtId="0" fontId="33" fillId="0" borderId="0">
      <alignment vertical="center"/>
    </xf>
    <xf numFmtId="0" fontId="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33" fillId="0" borderId="0">
      <alignment vertical="center"/>
    </xf>
    <xf numFmtId="0" fontId="1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60" fillId="0" borderId="0"/>
    <xf numFmtId="0" fontId="24" fillId="0" borderId="0"/>
    <xf numFmtId="0" fontId="24" fillId="0" borderId="0"/>
    <xf numFmtId="0" fontId="60" fillId="0" borderId="0"/>
    <xf numFmtId="0" fontId="60" fillId="0" borderId="0"/>
    <xf numFmtId="0" fontId="24" fillId="0" borderId="0"/>
    <xf numFmtId="0" fontId="60" fillId="0" borderId="0"/>
    <xf numFmtId="0" fontId="60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33" fillId="0" borderId="0"/>
    <xf numFmtId="0" fontId="24" fillId="0" borderId="0"/>
    <xf numFmtId="0" fontId="24" fillId="0" borderId="0"/>
    <xf numFmtId="0" fontId="33" fillId="0" borderId="0"/>
    <xf numFmtId="0" fontId="33" fillId="0" borderId="0"/>
    <xf numFmtId="0" fontId="24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27" fillId="0" borderId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3" fillId="0" borderId="0" applyFont="0" applyFill="0" applyBorder="0" applyAlignment="0" applyProtection="0"/>
    <xf numFmtId="0" fontId="133" fillId="0" borderId="0" applyFont="0" applyFill="0" applyBorder="0" applyAlignment="0" applyProtection="0"/>
    <xf numFmtId="10" fontId="2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0" fontId="147" fillId="0" borderId="34" applyNumberFormat="0" applyBorder="0" applyAlignment="0"/>
    <xf numFmtId="4" fontId="148" fillId="56" borderId="35" applyNumberFormat="0" applyProtection="0">
      <alignment vertical="center"/>
    </xf>
    <xf numFmtId="4" fontId="149" fillId="56" borderId="35" applyNumberFormat="0" applyProtection="0">
      <alignment vertical="center"/>
    </xf>
    <xf numFmtId="4" fontId="148" fillId="56" borderId="35" applyNumberFormat="0" applyProtection="0">
      <alignment horizontal="left" vertical="center" indent="1"/>
    </xf>
    <xf numFmtId="0" fontId="148" fillId="56" borderId="35" applyNumberFormat="0" applyProtection="0">
      <alignment horizontal="left" vertical="top" indent="1"/>
    </xf>
    <xf numFmtId="0" fontId="27" fillId="77" borderId="25" applyNumberFormat="0" applyProtection="0">
      <alignment horizontal="left" vertical="center" indent="1"/>
    </xf>
    <xf numFmtId="4" fontId="61" fillId="36" borderId="35" applyNumberFormat="0" applyProtection="0">
      <alignment horizontal="right" vertical="center"/>
    </xf>
    <xf numFmtId="4" fontId="61" fillId="42" borderId="35" applyNumberFormat="0" applyProtection="0">
      <alignment horizontal="right" vertical="center"/>
    </xf>
    <xf numFmtId="4" fontId="61" fillId="50" borderId="35" applyNumberFormat="0" applyProtection="0">
      <alignment horizontal="right" vertical="center"/>
    </xf>
    <xf numFmtId="4" fontId="61" fillId="44" borderId="35" applyNumberFormat="0" applyProtection="0">
      <alignment horizontal="right" vertical="center"/>
    </xf>
    <xf numFmtId="4" fontId="61" fillId="48" borderId="35" applyNumberFormat="0" applyProtection="0">
      <alignment horizontal="right" vertical="center"/>
    </xf>
    <xf numFmtId="4" fontId="61" fillId="52" borderId="35" applyNumberFormat="0" applyProtection="0">
      <alignment horizontal="right" vertical="center"/>
    </xf>
    <xf numFmtId="4" fontId="61" fillId="51" borderId="35" applyNumberFormat="0" applyProtection="0">
      <alignment horizontal="right" vertical="center"/>
    </xf>
    <xf numFmtId="4" fontId="61" fillId="78" borderId="35" applyNumberFormat="0" applyProtection="0">
      <alignment horizontal="right" vertical="center"/>
    </xf>
    <xf numFmtId="4" fontId="61" fillId="43" borderId="35" applyNumberFormat="0" applyProtection="0">
      <alignment horizontal="right" vertical="center"/>
    </xf>
    <xf numFmtId="4" fontId="148" fillId="79" borderId="25" applyNumberFormat="0" applyProtection="0">
      <alignment horizontal="left" vertical="center" indent="1"/>
    </xf>
    <xf numFmtId="4" fontId="61" fillId="80" borderId="36" applyNumberFormat="0" applyProtection="0">
      <alignment horizontal="left" vertical="center" indent="1"/>
    </xf>
    <xf numFmtId="4" fontId="150" fillId="81" borderId="0" applyNumberFormat="0" applyProtection="0">
      <alignment horizontal="left" vertical="center" indent="1"/>
    </xf>
    <xf numFmtId="4" fontId="61" fillId="82" borderId="35" applyNumberFormat="0" applyProtection="0">
      <alignment horizontal="right" vertical="center"/>
    </xf>
    <xf numFmtId="4" fontId="61" fillId="80" borderId="25" applyNumberFormat="0" applyProtection="0">
      <alignment horizontal="left" vertical="center" indent="1"/>
    </xf>
    <xf numFmtId="4" fontId="61" fillId="83" borderId="25" applyNumberFormat="0" applyProtection="0">
      <alignment horizontal="left" vertical="center" indent="1"/>
    </xf>
    <xf numFmtId="0" fontId="27" fillId="81" borderId="35" applyNumberFormat="0" applyProtection="0">
      <alignment horizontal="left" vertical="center" indent="1"/>
    </xf>
    <xf numFmtId="0" fontId="27" fillId="81" borderId="35" applyNumberFormat="0" applyProtection="0">
      <alignment horizontal="left" vertical="top" indent="1"/>
    </xf>
    <xf numFmtId="0" fontId="27" fillId="82" borderId="35" applyNumberFormat="0" applyProtection="0">
      <alignment horizontal="left" vertical="center" indent="1"/>
    </xf>
    <xf numFmtId="0" fontId="27" fillId="82" borderId="35" applyNumberFormat="0" applyProtection="0">
      <alignment horizontal="left" vertical="top" indent="1"/>
    </xf>
    <xf numFmtId="0" fontId="27" fillId="41" borderId="35" applyNumberFormat="0" applyProtection="0">
      <alignment horizontal="left" vertical="center" indent="1"/>
    </xf>
    <xf numFmtId="0" fontId="27" fillId="41" borderId="35" applyNumberFormat="0" applyProtection="0">
      <alignment horizontal="left" vertical="top" indent="1"/>
    </xf>
    <xf numFmtId="0" fontId="27" fillId="84" borderId="35" applyNumberFormat="0" applyProtection="0">
      <alignment horizontal="left" vertical="center" indent="1"/>
    </xf>
    <xf numFmtId="0" fontId="27" fillId="84" borderId="35" applyNumberFormat="0" applyProtection="0">
      <alignment horizontal="left" vertical="top" indent="1"/>
    </xf>
    <xf numFmtId="0" fontId="27" fillId="85" borderId="30" applyNumberFormat="0">
      <protection locked="0"/>
    </xf>
    <xf numFmtId="4" fontId="61" fillId="55" borderId="35" applyNumberFormat="0" applyProtection="0">
      <alignment vertical="center"/>
    </xf>
    <xf numFmtId="4" fontId="151" fillId="55" borderId="35" applyNumberFormat="0" applyProtection="0">
      <alignment vertical="center"/>
    </xf>
    <xf numFmtId="4" fontId="61" fillId="55" borderId="35" applyNumberFormat="0" applyProtection="0">
      <alignment horizontal="left" vertical="center" indent="1"/>
    </xf>
    <xf numFmtId="0" fontId="61" fillId="55" borderId="35" applyNumberFormat="0" applyProtection="0">
      <alignment horizontal="left" vertical="top" indent="1"/>
    </xf>
    <xf numFmtId="4" fontId="61" fillId="80" borderId="25" applyNumberFormat="0" applyProtection="0">
      <alignment horizontal="right" vertical="center"/>
    </xf>
    <xf numFmtId="4" fontId="151" fillId="84" borderId="35" applyNumberFormat="0" applyProtection="0">
      <alignment horizontal="right" vertical="center"/>
    </xf>
    <xf numFmtId="0" fontId="27" fillId="77" borderId="25" applyNumberFormat="0" applyProtection="0">
      <alignment horizontal="left" vertical="center" indent="1"/>
    </xf>
    <xf numFmtId="0" fontId="27" fillId="77" borderId="25" applyNumberFormat="0" applyProtection="0">
      <alignment horizontal="left" vertical="center" indent="1"/>
    </xf>
    <xf numFmtId="0" fontId="152" fillId="0" borderId="0"/>
    <xf numFmtId="4" fontId="153" fillId="84" borderId="35" applyNumberFormat="0" applyProtection="0">
      <alignment horizontal="right" vertical="center"/>
    </xf>
    <xf numFmtId="0" fontId="154" fillId="0" borderId="0"/>
    <xf numFmtId="0" fontId="155" fillId="0" borderId="0" applyNumberFormat="0" applyFill="0" applyBorder="0" applyAlignment="0" applyProtection="0"/>
    <xf numFmtId="0" fontId="27" fillId="0" borderId="0"/>
    <xf numFmtId="0" fontId="19" fillId="0" borderId="0"/>
    <xf numFmtId="0" fontId="144" fillId="0" borderId="0"/>
    <xf numFmtId="49" fontId="61" fillId="0" borderId="0" applyFill="0" applyBorder="0" applyAlignment="0"/>
    <xf numFmtId="0" fontId="133" fillId="0" borderId="0" applyFill="0" applyBorder="0" applyAlignment="0"/>
    <xf numFmtId="0" fontId="133" fillId="0" borderId="0" applyFill="0" applyBorder="0" applyAlignment="0"/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7" fontId="24" fillId="0" borderId="0"/>
    <xf numFmtId="197" fontId="24" fillId="0" borderId="0"/>
    <xf numFmtId="197" fontId="24" fillId="0" borderId="0"/>
    <xf numFmtId="0" fontId="19" fillId="0" borderId="0"/>
  </cellStyleXfs>
  <cellXfs count="63">
    <xf numFmtId="0" fontId="0" fillId="0" borderId="0" xfId="0">
      <alignment vertical="center"/>
    </xf>
    <xf numFmtId="0" fontId="6" fillId="33" borderId="0" xfId="1" applyFont="1" applyFill="1"/>
    <xf numFmtId="0" fontId="7" fillId="33" borderId="0" xfId="1" applyFont="1" applyFill="1" applyBorder="1" applyAlignment="1">
      <alignment horizontal="center"/>
    </xf>
    <xf numFmtId="0" fontId="5" fillId="33" borderId="0" xfId="1" applyFont="1" applyFill="1" applyBorder="1"/>
    <xf numFmtId="0" fontId="12" fillId="33" borderId="0" xfId="1" applyFont="1" applyFill="1" applyBorder="1"/>
    <xf numFmtId="14" fontId="15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0" fontId="8" fillId="33" borderId="0" xfId="1" applyFont="1" applyFill="1" applyBorder="1"/>
    <xf numFmtId="176" fontId="16" fillId="34" borderId="0" xfId="1" applyNumberFormat="1" applyFont="1" applyFill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20" fillId="33" borderId="11" xfId="2" applyFont="1" applyFill="1" applyBorder="1" applyAlignment="1">
      <alignment vertical="center"/>
    </xf>
    <xf numFmtId="0" fontId="14" fillId="33" borderId="0" xfId="1" applyFont="1" applyFill="1"/>
    <xf numFmtId="0" fontId="20" fillId="33" borderId="12" xfId="1" applyFont="1" applyFill="1" applyBorder="1" applyAlignment="1">
      <alignment horizontal="center" vertical="center"/>
    </xf>
    <xf numFmtId="0" fontId="20" fillId="33" borderId="13" xfId="1" applyFont="1" applyFill="1" applyBorder="1" applyAlignment="1">
      <alignment horizontal="center" vertical="center"/>
    </xf>
    <xf numFmtId="0" fontId="20" fillId="33" borderId="14" xfId="1" applyFont="1" applyFill="1" applyBorder="1" applyAlignment="1">
      <alignment horizontal="center" vertical="center"/>
    </xf>
    <xf numFmtId="0" fontId="22" fillId="33" borderId="15" xfId="1" applyFont="1" applyFill="1" applyBorder="1" applyAlignment="1">
      <alignment horizontal="center" vertical="center"/>
    </xf>
    <xf numFmtId="0" fontId="13" fillId="33" borderId="15" xfId="3" applyNumberFormat="1" applyFont="1" applyFill="1" applyBorder="1" applyAlignment="1">
      <alignment horizontal="center" vertical="center"/>
    </xf>
    <xf numFmtId="41" fontId="13" fillId="33" borderId="15" xfId="3" applyFont="1" applyFill="1" applyBorder="1" applyAlignment="1">
      <alignment vertical="center"/>
    </xf>
    <xf numFmtId="177" fontId="22" fillId="33" borderId="15" xfId="1" applyNumberFormat="1" applyFont="1" applyFill="1" applyBorder="1" applyAlignment="1">
      <alignment vertical="center"/>
    </xf>
    <xf numFmtId="0" fontId="20" fillId="33" borderId="0" xfId="1" applyFont="1" applyFill="1"/>
    <xf numFmtId="41" fontId="23" fillId="33" borderId="15" xfId="3" applyFont="1" applyFill="1" applyBorder="1" applyAlignment="1">
      <alignment vertical="center"/>
    </xf>
    <xf numFmtId="177" fontId="24" fillId="33" borderId="15" xfId="1" applyNumberFormat="1" applyFont="1" applyFill="1" applyBorder="1" applyAlignment="1">
      <alignment vertical="center"/>
    </xf>
    <xf numFmtId="41" fontId="18" fillId="34" borderId="19" xfId="3" applyFont="1" applyFill="1" applyBorder="1" applyAlignment="1"/>
    <xf numFmtId="0" fontId="25" fillId="33" borderId="0" xfId="1" applyFont="1" applyFill="1"/>
    <xf numFmtId="0" fontId="6" fillId="33" borderId="0" xfId="1" applyFont="1" applyFill="1" applyAlignment="1">
      <alignment horizontal="center" vertical="center"/>
    </xf>
    <xf numFmtId="0" fontId="26" fillId="34" borderId="18" xfId="1" applyFont="1" applyFill="1" applyBorder="1" applyAlignment="1">
      <alignment horizontal="center"/>
    </xf>
    <xf numFmtId="0" fontId="18" fillId="34" borderId="18" xfId="1" applyFont="1" applyFill="1" applyBorder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41" fontId="13" fillId="33" borderId="17" xfId="3" applyFont="1" applyFill="1" applyBorder="1" applyAlignment="1">
      <alignment horizontal="left" vertical="center"/>
    </xf>
    <xf numFmtId="0" fontId="6" fillId="33" borderId="0" xfId="1" applyFont="1" applyFill="1" applyBorder="1" applyAlignment="1">
      <alignment horizontal="center"/>
    </xf>
    <xf numFmtId="0" fontId="22" fillId="33" borderId="38" xfId="1" applyFont="1" applyFill="1" applyBorder="1" applyAlignment="1">
      <alignment horizontal="center" vertical="center"/>
    </xf>
    <xf numFmtId="0" fontId="14" fillId="33" borderId="38" xfId="1" applyFont="1" applyFill="1" applyBorder="1" applyAlignment="1">
      <alignment horizontal="left" vertical="center"/>
    </xf>
    <xf numFmtId="0" fontId="18" fillId="33" borderId="17" xfId="1" applyFont="1" applyFill="1" applyBorder="1"/>
    <xf numFmtId="41" fontId="18" fillId="34" borderId="37" xfId="3" applyFont="1" applyFill="1" applyBorder="1" applyAlignment="1"/>
    <xf numFmtId="0" fontId="5" fillId="33" borderId="0" xfId="1" applyFont="1" applyFill="1" applyBorder="1" applyAlignment="1">
      <alignment horizontal="left" vertical="center"/>
    </xf>
    <xf numFmtId="0" fontId="15" fillId="33" borderId="0" xfId="1" applyFont="1" applyFill="1" applyBorder="1" applyAlignment="1">
      <alignment horizontal="left" vertical="center"/>
    </xf>
    <xf numFmtId="0" fontId="18" fillId="33" borderId="11" xfId="2" applyFont="1" applyFill="1" applyBorder="1" applyAlignment="1">
      <alignment vertical="center" wrapText="1"/>
    </xf>
    <xf numFmtId="0" fontId="19" fillId="33" borderId="11" xfId="1" applyFont="1" applyFill="1" applyBorder="1" applyAlignment="1">
      <alignment vertical="center"/>
    </xf>
    <xf numFmtId="0" fontId="12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26" fillId="34" borderId="17" xfId="1" applyFont="1" applyFill="1" applyBorder="1" applyAlignment="1">
      <alignment horizontal="center"/>
    </xf>
    <xf numFmtId="0" fontId="18" fillId="34" borderId="17" xfId="1" applyFont="1" applyFill="1" applyBorder="1" applyAlignment="1">
      <alignment horizontal="center"/>
    </xf>
    <xf numFmtId="0" fontId="8" fillId="33" borderId="0" xfId="1" applyFont="1" applyFill="1" applyBorder="1" applyAlignment="1">
      <alignment horizontal="left"/>
    </xf>
    <xf numFmtId="0" fontId="13" fillId="33" borderId="0" xfId="1" applyFont="1" applyFill="1" applyBorder="1" applyAlignment="1">
      <alignment horizontal="center"/>
    </xf>
    <xf numFmtId="0" fontId="12" fillId="33" borderId="0" xfId="1" applyFont="1" applyFill="1" applyBorder="1" applyAlignment="1">
      <alignment horizontal="center"/>
    </xf>
    <xf numFmtId="0" fontId="17" fillId="33" borderId="0" xfId="1" applyFont="1" applyFill="1" applyBorder="1" applyAlignment="1">
      <alignment horizontal="center" vertical="center"/>
    </xf>
    <xf numFmtId="0" fontId="18" fillId="33" borderId="0" xfId="1" applyFont="1" applyFill="1" applyBorder="1" applyAlignment="1">
      <alignment horizontal="center" vertical="center"/>
    </xf>
    <xf numFmtId="0" fontId="14" fillId="33" borderId="0" xfId="1" applyFont="1" applyFill="1" applyBorder="1" applyAlignment="1">
      <alignment horizontal="center"/>
    </xf>
    <xf numFmtId="0" fontId="11" fillId="33" borderId="0" xfId="1" applyFont="1" applyFill="1" applyBorder="1" applyAlignment="1">
      <alignment horizontal="center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0" fillId="33" borderId="0" xfId="1" applyFont="1" applyFill="1" applyBorder="1" applyAlignment="1">
      <alignment horizontal="center" vertical="center"/>
    </xf>
    <xf numFmtId="0" fontId="7" fillId="33" borderId="0" xfId="1" applyFont="1" applyFill="1" applyBorder="1" applyAlignment="1">
      <alignment horizontal="center" vertical="center"/>
    </xf>
    <xf numFmtId="49" fontId="156" fillId="0" borderId="16" xfId="0" applyNumberFormat="1" applyFont="1" applyFill="1" applyBorder="1" applyAlignment="1">
      <alignment horizontal="left" vertical="top" wrapText="1"/>
    </xf>
    <xf numFmtId="0" fontId="29" fillId="86" borderId="39" xfId="2617" applyNumberFormat="1" applyFont="1" applyFill="1" applyBorder="1" applyAlignment="1">
      <alignment horizontal="left" vertical="top" wrapText="1"/>
    </xf>
    <xf numFmtId="0" fontId="157" fillId="33" borderId="12" xfId="1" applyFont="1" applyFill="1" applyBorder="1" applyAlignment="1">
      <alignment horizontal="center" vertical="center"/>
    </xf>
    <xf numFmtId="0" fontId="157" fillId="33" borderId="13" xfId="1" applyFont="1" applyFill="1" applyBorder="1" applyAlignment="1">
      <alignment horizontal="center" vertical="center"/>
    </xf>
    <xf numFmtId="49" fontId="158" fillId="0" borderId="16" xfId="0" applyNumberFormat="1" applyFont="1" applyFill="1" applyBorder="1" applyAlignment="1">
      <alignment horizontal="left" vertical="top" wrapText="1"/>
    </xf>
    <xf numFmtId="49" fontId="158" fillId="0" borderId="40" xfId="0" applyNumberFormat="1" applyFont="1" applyFill="1" applyBorder="1" applyAlignment="1">
      <alignment horizontal="left" vertical="top" wrapText="1"/>
    </xf>
    <xf numFmtId="41" fontId="13" fillId="33" borderId="41" xfId="3" applyFont="1" applyFill="1" applyBorder="1" applyAlignment="1">
      <alignment horizontal="left" vertical="center"/>
    </xf>
  </cellXfs>
  <cellStyles count="2618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6월출하" xfId="261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2</xdr:row>
      <xdr:rowOff>123825</xdr:rowOff>
    </xdr:from>
    <xdr:to>
      <xdr:col>6</xdr:col>
      <xdr:colOff>847725</xdr:colOff>
      <xdr:row>10</xdr:row>
      <xdr:rowOff>71332</xdr:rowOff>
    </xdr:to>
    <xdr:pic>
      <xdr:nvPicPr>
        <xdr:cNvPr id="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52825" y="771525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2</xdr:row>
      <xdr:rowOff>123825</xdr:rowOff>
    </xdr:from>
    <xdr:to>
      <xdr:col>6</xdr:col>
      <xdr:colOff>847725</xdr:colOff>
      <xdr:row>10</xdr:row>
      <xdr:rowOff>71332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9025" y="771525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45"/>
  <sheetViews>
    <sheetView tabSelected="1" view="pageBreakPreview" topLeftCell="A4" zoomScaleNormal="100" workbookViewId="0">
      <selection activeCell="C41" sqref="C41"/>
    </sheetView>
  </sheetViews>
  <sheetFormatPr defaultRowHeight="16.5"/>
  <cols>
    <col min="1" max="1" width="6.28515625" style="1" customWidth="1"/>
    <col min="2" max="2" width="16" style="24" customWidth="1"/>
    <col min="3" max="3" width="36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7" ht="32.25">
      <c r="A1" s="51" t="s">
        <v>0</v>
      </c>
      <c r="B1" s="52"/>
      <c r="C1" s="52"/>
      <c r="D1" s="52"/>
      <c r="E1" s="52"/>
      <c r="F1" s="52"/>
      <c r="G1" s="52"/>
    </row>
    <row r="2" spans="1:7" ht="18.75">
      <c r="A2" s="53" t="s">
        <v>1</v>
      </c>
      <c r="B2" s="53"/>
      <c r="C2" s="53"/>
      <c r="D2" s="53"/>
      <c r="E2" s="53"/>
      <c r="F2" s="53"/>
      <c r="G2" s="53"/>
    </row>
    <row r="3" spans="1:7" ht="18.75">
      <c r="A3" s="2"/>
      <c r="B3" s="2"/>
      <c r="C3" s="27"/>
      <c r="D3" s="27"/>
      <c r="E3" s="27"/>
      <c r="F3" s="27"/>
      <c r="G3" s="27"/>
    </row>
    <row r="4" spans="1:7" ht="16.5" customHeight="1">
      <c r="A4" s="44" t="s">
        <v>2</v>
      </c>
      <c r="B4" s="44"/>
      <c r="C4" s="3" t="s">
        <v>51</v>
      </c>
      <c r="D4" s="54"/>
      <c r="E4" s="55"/>
      <c r="F4" s="55"/>
      <c r="G4" s="55"/>
    </row>
    <row r="5" spans="1:7" ht="16.5" customHeight="1">
      <c r="A5" s="44" t="s">
        <v>3</v>
      </c>
      <c r="B5" s="44"/>
      <c r="C5" s="3" t="s">
        <v>52</v>
      </c>
      <c r="D5" s="55"/>
      <c r="E5" s="55"/>
      <c r="F5" s="55"/>
      <c r="G5" s="55"/>
    </row>
    <row r="6" spans="1:7">
      <c r="A6" s="50"/>
      <c r="B6" s="50"/>
      <c r="C6" s="4"/>
      <c r="D6" s="45"/>
      <c r="E6" s="49"/>
      <c r="F6" s="49"/>
      <c r="G6" s="49"/>
    </row>
    <row r="7" spans="1:7">
      <c r="A7" s="44" t="s">
        <v>4</v>
      </c>
      <c r="B7" s="44"/>
      <c r="C7" s="5">
        <v>41221</v>
      </c>
      <c r="D7" s="46"/>
      <c r="E7" s="46"/>
      <c r="F7" s="46"/>
      <c r="G7" s="46"/>
    </row>
    <row r="8" spans="1:7">
      <c r="A8" s="44" t="s">
        <v>5</v>
      </c>
      <c r="B8" s="44"/>
      <c r="C8" s="6" t="s">
        <v>18</v>
      </c>
      <c r="D8" s="45"/>
      <c r="E8" s="49"/>
      <c r="F8" s="49"/>
      <c r="G8" s="49"/>
    </row>
    <row r="9" spans="1:7">
      <c r="A9" s="44" t="s">
        <v>6</v>
      </c>
      <c r="B9" s="44"/>
      <c r="C9" s="6" t="s">
        <v>7</v>
      </c>
      <c r="D9" s="46"/>
      <c r="E9" s="46"/>
      <c r="F9" s="46"/>
      <c r="G9" s="46"/>
    </row>
    <row r="10" spans="1:7">
      <c r="A10" s="44" t="s">
        <v>8</v>
      </c>
      <c r="B10" s="44"/>
      <c r="C10" s="7" t="s">
        <v>9</v>
      </c>
      <c r="D10" s="45"/>
      <c r="E10" s="45"/>
      <c r="F10" s="45"/>
      <c r="G10" s="45"/>
    </row>
    <row r="11" spans="1:7">
      <c r="A11" s="44" t="s">
        <v>10</v>
      </c>
      <c r="B11" s="44"/>
      <c r="C11" s="6" t="s">
        <v>11</v>
      </c>
      <c r="D11" s="46"/>
      <c r="E11" s="46"/>
      <c r="F11" s="46"/>
      <c r="G11" s="46"/>
    </row>
    <row r="12" spans="1:7">
      <c r="A12" s="44" t="s">
        <v>12</v>
      </c>
      <c r="B12" s="44"/>
      <c r="C12" s="8">
        <f>SUM(G32)</f>
        <v>20773830</v>
      </c>
      <c r="D12" s="47"/>
      <c r="E12" s="48"/>
      <c r="F12" s="48"/>
      <c r="G12" s="48"/>
    </row>
    <row r="13" spans="1:7" ht="17.25" customHeight="1">
      <c r="B13" s="9"/>
      <c r="C13" s="1" t="s">
        <v>21</v>
      </c>
      <c r="D13" s="48"/>
      <c r="E13" s="48"/>
      <c r="F13" s="48"/>
      <c r="G13" s="48"/>
    </row>
    <row r="14" spans="1:7" ht="17.25" customHeight="1">
      <c r="A14" s="36" t="s">
        <v>13</v>
      </c>
      <c r="B14" s="37"/>
      <c r="C14" s="37"/>
      <c r="D14" s="31"/>
      <c r="E14" s="31"/>
      <c r="F14" s="31"/>
      <c r="G14" s="31"/>
    </row>
    <row r="15" spans="1:7" s="11" customFormat="1" ht="18.75" customHeight="1">
      <c r="A15" s="38" t="str">
        <f>C17</f>
        <v>PY RX600 S6</v>
      </c>
      <c r="B15" s="39"/>
      <c r="C15" s="39"/>
      <c r="D15" s="10"/>
      <c r="E15" s="40" t="s">
        <v>14</v>
      </c>
      <c r="F15" s="40"/>
      <c r="G15" s="41"/>
    </row>
    <row r="16" spans="1:7" s="11" customFormat="1" ht="15" thickBot="1">
      <c r="A16" s="12" t="s">
        <v>15</v>
      </c>
      <c r="B16" s="13" t="s">
        <v>16</v>
      </c>
      <c r="C16" s="14" t="s">
        <v>17</v>
      </c>
      <c r="D16" s="58" t="s">
        <v>47</v>
      </c>
      <c r="E16" s="13" t="s">
        <v>50</v>
      </c>
      <c r="F16" s="59" t="s">
        <v>48</v>
      </c>
      <c r="G16" s="59" t="s">
        <v>49</v>
      </c>
    </row>
    <row r="17" spans="1:9" s="19" customFormat="1" ht="27" customHeight="1" thickTop="1">
      <c r="A17" s="15"/>
      <c r="B17" s="61" t="s">
        <v>22</v>
      </c>
      <c r="C17" s="57" t="s">
        <v>23</v>
      </c>
      <c r="D17" s="16">
        <v>1</v>
      </c>
      <c r="E17" s="17"/>
      <c r="F17" s="17">
        <v>4940400</v>
      </c>
      <c r="G17" s="18">
        <f>D17*F17</f>
        <v>4940400</v>
      </c>
      <c r="I17" s="19">
        <f t="shared" ref="I17:I29" si="0">ROUND(E17*(1-0.7231),-3)</f>
        <v>0</v>
      </c>
    </row>
    <row r="18" spans="1:9" s="19" customFormat="1" ht="123.75">
      <c r="A18" s="15"/>
      <c r="B18" s="60"/>
      <c r="C18" s="57" t="s">
        <v>24</v>
      </c>
      <c r="D18" s="16"/>
      <c r="E18" s="17"/>
      <c r="F18" s="17"/>
      <c r="G18" s="18">
        <f t="shared" ref="G18:G29" si="1">D18*F18</f>
        <v>0</v>
      </c>
      <c r="I18" s="19">
        <f t="shared" si="0"/>
        <v>0</v>
      </c>
    </row>
    <row r="19" spans="1:9" s="19" customFormat="1" ht="14.25">
      <c r="A19" s="15"/>
      <c r="B19" s="60" t="s">
        <v>25</v>
      </c>
      <c r="C19" s="57" t="s">
        <v>26</v>
      </c>
      <c r="D19" s="16">
        <v>4</v>
      </c>
      <c r="E19" s="17"/>
      <c r="F19" s="17">
        <v>2171200</v>
      </c>
      <c r="G19" s="18">
        <f t="shared" si="1"/>
        <v>8684800</v>
      </c>
      <c r="I19" s="19">
        <f t="shared" si="0"/>
        <v>0</v>
      </c>
    </row>
    <row r="20" spans="1:9" s="19" customFormat="1" ht="14.25">
      <c r="A20" s="15"/>
      <c r="B20" s="60" t="s">
        <v>27</v>
      </c>
      <c r="C20" s="57" t="s">
        <v>28</v>
      </c>
      <c r="D20" s="16">
        <v>4</v>
      </c>
      <c r="E20" s="17"/>
      <c r="F20" s="17">
        <v>465750</v>
      </c>
      <c r="G20" s="18">
        <f t="shared" si="1"/>
        <v>1863000</v>
      </c>
      <c r="I20" s="19">
        <f t="shared" si="0"/>
        <v>0</v>
      </c>
    </row>
    <row r="21" spans="1:9" s="19" customFormat="1" ht="14.25">
      <c r="A21" s="15"/>
      <c r="B21" s="60" t="s">
        <v>29</v>
      </c>
      <c r="C21" s="57" t="s">
        <v>30</v>
      </c>
      <c r="D21" s="16">
        <v>3</v>
      </c>
      <c r="E21" s="17"/>
      <c r="F21" s="17">
        <v>645150</v>
      </c>
      <c r="G21" s="18">
        <f t="shared" si="1"/>
        <v>1935450</v>
      </c>
      <c r="I21" s="19">
        <f t="shared" si="0"/>
        <v>0</v>
      </c>
    </row>
    <row r="22" spans="1:9" s="19" customFormat="1" ht="14.25">
      <c r="A22" s="15"/>
      <c r="B22" s="60" t="s">
        <v>31</v>
      </c>
      <c r="C22" s="57" t="s">
        <v>32</v>
      </c>
      <c r="D22" s="16">
        <v>1</v>
      </c>
      <c r="E22" s="17"/>
      <c r="F22" s="17">
        <v>403650</v>
      </c>
      <c r="G22" s="18">
        <f t="shared" si="1"/>
        <v>403650</v>
      </c>
      <c r="I22" s="19">
        <f t="shared" si="0"/>
        <v>0</v>
      </c>
    </row>
    <row r="23" spans="1:9" s="19" customFormat="1" ht="14.25">
      <c r="A23" s="15"/>
      <c r="B23" s="60" t="s">
        <v>33</v>
      </c>
      <c r="C23" s="57" t="s">
        <v>34</v>
      </c>
      <c r="D23" s="16">
        <v>2</v>
      </c>
      <c r="E23" s="17"/>
      <c r="F23" s="17">
        <v>392150</v>
      </c>
      <c r="G23" s="18">
        <f t="shared" si="1"/>
        <v>784300</v>
      </c>
      <c r="I23" s="19">
        <f t="shared" si="0"/>
        <v>0</v>
      </c>
    </row>
    <row r="24" spans="1:9" s="19" customFormat="1" ht="14.25">
      <c r="A24" s="15"/>
      <c r="B24" s="60" t="s">
        <v>35</v>
      </c>
      <c r="C24" s="57" t="s">
        <v>36</v>
      </c>
      <c r="D24" s="16">
        <v>1</v>
      </c>
      <c r="E24" s="17"/>
      <c r="F24" s="17">
        <v>131100</v>
      </c>
      <c r="G24" s="18">
        <f t="shared" si="1"/>
        <v>131100</v>
      </c>
      <c r="I24" s="19">
        <f t="shared" si="0"/>
        <v>0</v>
      </c>
    </row>
    <row r="25" spans="1:9" s="19" customFormat="1" ht="14.25">
      <c r="A25" s="15"/>
      <c r="B25" s="60" t="s">
        <v>37</v>
      </c>
      <c r="C25" s="57" t="s">
        <v>38</v>
      </c>
      <c r="D25" s="16">
        <v>1</v>
      </c>
      <c r="E25" s="17"/>
      <c r="F25" s="17">
        <v>73600</v>
      </c>
      <c r="G25" s="18">
        <f t="shared" si="1"/>
        <v>73600</v>
      </c>
      <c r="I25" s="19">
        <f t="shared" si="0"/>
        <v>0</v>
      </c>
    </row>
    <row r="26" spans="1:9" s="19" customFormat="1" ht="14.25">
      <c r="A26" s="15"/>
      <c r="B26" s="60" t="s">
        <v>39</v>
      </c>
      <c r="C26" s="57" t="s">
        <v>40</v>
      </c>
      <c r="D26" s="16">
        <v>1</v>
      </c>
      <c r="E26" s="17"/>
      <c r="F26" s="17">
        <v>42550</v>
      </c>
      <c r="G26" s="18">
        <f t="shared" si="1"/>
        <v>42550</v>
      </c>
      <c r="I26" s="19">
        <f t="shared" si="0"/>
        <v>0</v>
      </c>
    </row>
    <row r="27" spans="1:9" s="19" customFormat="1" ht="14.25">
      <c r="A27" s="15"/>
      <c r="B27" s="60" t="s">
        <v>41</v>
      </c>
      <c r="C27" s="57" t="s">
        <v>42</v>
      </c>
      <c r="D27" s="16">
        <v>1</v>
      </c>
      <c r="E27" s="17"/>
      <c r="F27" s="17">
        <v>13800</v>
      </c>
      <c r="G27" s="18">
        <f t="shared" si="1"/>
        <v>13800</v>
      </c>
      <c r="I27" s="19">
        <f t="shared" si="0"/>
        <v>0</v>
      </c>
    </row>
    <row r="28" spans="1:9" s="19" customFormat="1" ht="14.25">
      <c r="A28" s="15"/>
      <c r="B28" s="60" t="s">
        <v>43</v>
      </c>
      <c r="C28" s="57" t="s">
        <v>44</v>
      </c>
      <c r="D28" s="16">
        <v>1</v>
      </c>
      <c r="E28" s="17"/>
      <c r="F28" s="17">
        <v>3450</v>
      </c>
      <c r="G28" s="18">
        <f t="shared" si="1"/>
        <v>3450</v>
      </c>
      <c r="I28" s="19">
        <f t="shared" si="0"/>
        <v>0</v>
      </c>
    </row>
    <row r="29" spans="1:9" s="19" customFormat="1" ht="14.25">
      <c r="A29" s="15"/>
      <c r="B29" s="60" t="s">
        <v>45</v>
      </c>
      <c r="C29" s="57" t="s">
        <v>46</v>
      </c>
      <c r="D29" s="16">
        <v>4</v>
      </c>
      <c r="E29" s="17"/>
      <c r="F29" s="17">
        <v>2300</v>
      </c>
      <c r="G29" s="18">
        <f t="shared" si="1"/>
        <v>9200</v>
      </c>
      <c r="I29" s="19">
        <f t="shared" si="0"/>
        <v>0</v>
      </c>
    </row>
    <row r="30" spans="1:9" s="19" customFormat="1" ht="14.25">
      <c r="A30" s="15"/>
      <c r="B30" s="62"/>
      <c r="C30" s="20"/>
      <c r="D30" s="16"/>
      <c r="E30" s="17"/>
      <c r="F30" s="17"/>
      <c r="G30" s="21"/>
    </row>
    <row r="31" spans="1:9" s="19" customFormat="1">
      <c r="A31" s="32"/>
      <c r="B31" s="30"/>
      <c r="C31" s="25" t="s">
        <v>19</v>
      </c>
      <c r="D31" s="26"/>
      <c r="E31" s="26"/>
      <c r="F31" s="22"/>
      <c r="G31" s="22">
        <f>SUM(G17:G30)</f>
        <v>18885300</v>
      </c>
    </row>
    <row r="32" spans="1:9" s="11" customFormat="1">
      <c r="A32" s="33"/>
      <c r="B32" s="34"/>
      <c r="C32" s="42" t="s">
        <v>20</v>
      </c>
      <c r="D32" s="43"/>
      <c r="E32" s="43"/>
      <c r="F32" s="35"/>
      <c r="G32" s="35">
        <f>G31*(1.1)</f>
        <v>20773830</v>
      </c>
    </row>
    <row r="33" spans="1:7" s="11" customFormat="1">
      <c r="A33" s="1"/>
      <c r="B33" s="24"/>
      <c r="C33" s="1"/>
      <c r="D33" s="1"/>
      <c r="E33" s="1"/>
      <c r="F33" s="1"/>
      <c r="G33" s="1"/>
    </row>
    <row r="34" spans="1:7" s="11" customFormat="1">
      <c r="A34" s="1"/>
      <c r="B34" s="24"/>
      <c r="C34" s="1"/>
      <c r="D34" s="1"/>
      <c r="E34" s="1"/>
      <c r="F34" s="1"/>
      <c r="G34" s="1"/>
    </row>
    <row r="35" spans="1:7" s="11" customFormat="1">
      <c r="A35" s="1"/>
      <c r="B35" s="24"/>
      <c r="C35" s="1"/>
      <c r="D35" s="1"/>
      <c r="E35" s="1"/>
      <c r="F35" s="1"/>
      <c r="G35" s="1"/>
    </row>
    <row r="36" spans="1:7" s="11" customFormat="1">
      <c r="A36" s="1"/>
      <c r="B36" s="24"/>
      <c r="C36" s="1"/>
      <c r="D36" s="1"/>
      <c r="E36" s="1"/>
      <c r="F36" s="1"/>
      <c r="G36" s="1"/>
    </row>
    <row r="37" spans="1:7" s="11" customFormat="1">
      <c r="A37" s="1"/>
      <c r="B37" s="24"/>
      <c r="C37" s="1"/>
      <c r="D37" s="1"/>
      <c r="E37" s="1"/>
      <c r="F37" s="1"/>
      <c r="G37" s="1"/>
    </row>
    <row r="38" spans="1:7" s="11" customFormat="1">
      <c r="A38" s="1"/>
      <c r="B38" s="24"/>
      <c r="C38" s="1"/>
      <c r="D38" s="1"/>
      <c r="E38" s="1"/>
      <c r="F38" s="1"/>
      <c r="G38" s="1"/>
    </row>
    <row r="39" spans="1:7" s="11" customFormat="1">
      <c r="A39" s="1"/>
      <c r="B39" s="24"/>
      <c r="C39" s="1"/>
      <c r="D39" s="1"/>
      <c r="E39" s="1"/>
      <c r="F39" s="1"/>
      <c r="G39" s="1"/>
    </row>
    <row r="40" spans="1:7" s="23" customFormat="1">
      <c r="A40" s="1"/>
      <c r="B40" s="24"/>
      <c r="C40" s="1"/>
      <c r="D40" s="1"/>
      <c r="E40" s="1"/>
      <c r="F40" s="1"/>
      <c r="G40" s="1"/>
    </row>
    <row r="42" spans="1:7" ht="10.5" customHeight="1"/>
    <row r="45" spans="1:7" ht="16.5" customHeight="1"/>
  </sheetData>
  <mergeCells count="23">
    <mergeCell ref="A6:B6"/>
    <mergeCell ref="D6:G6"/>
    <mergeCell ref="A1:G1"/>
    <mergeCell ref="A2:G2"/>
    <mergeCell ref="A4:B4"/>
    <mergeCell ref="D4:G5"/>
    <mergeCell ref="A5:B5"/>
    <mergeCell ref="A7:B7"/>
    <mergeCell ref="D7:G7"/>
    <mergeCell ref="A8:B8"/>
    <mergeCell ref="D8:G8"/>
    <mergeCell ref="A9:B9"/>
    <mergeCell ref="D9:G9"/>
    <mergeCell ref="A10:B10"/>
    <mergeCell ref="D10:G10"/>
    <mergeCell ref="A11:B11"/>
    <mergeCell ref="D11:G11"/>
    <mergeCell ref="A12:B12"/>
    <mergeCell ref="D12:G13"/>
    <mergeCell ref="A14:C14"/>
    <mergeCell ref="A15:C15"/>
    <mergeCell ref="E15:G15"/>
    <mergeCell ref="C32:E32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44"/>
  <sheetViews>
    <sheetView view="pageBreakPreview" topLeftCell="A8" zoomScaleNormal="100" workbookViewId="0">
      <selection activeCell="C26" sqref="C26"/>
    </sheetView>
  </sheetViews>
  <sheetFormatPr defaultRowHeight="16.5"/>
  <cols>
    <col min="1" max="1" width="6.28515625" style="1" customWidth="1"/>
    <col min="2" max="2" width="16" style="24" customWidth="1"/>
    <col min="3" max="3" width="36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7" ht="32.25">
      <c r="A1" s="51" t="s">
        <v>0</v>
      </c>
      <c r="B1" s="52"/>
      <c r="C1" s="52"/>
      <c r="D1" s="52"/>
      <c r="E1" s="52"/>
      <c r="F1" s="52"/>
      <c r="G1" s="52"/>
    </row>
    <row r="2" spans="1:7" ht="18.75">
      <c r="A2" s="53" t="s">
        <v>1</v>
      </c>
      <c r="B2" s="53"/>
      <c r="C2" s="53"/>
      <c r="D2" s="53"/>
      <c r="E2" s="53"/>
      <c r="F2" s="53"/>
      <c r="G2" s="53"/>
    </row>
    <row r="3" spans="1:7" ht="18.75">
      <c r="A3" s="29"/>
      <c r="B3" s="29"/>
      <c r="C3" s="29"/>
      <c r="D3" s="29"/>
      <c r="E3" s="29"/>
      <c r="F3" s="29"/>
      <c r="G3" s="29"/>
    </row>
    <row r="4" spans="1:7" ht="16.5" customHeight="1">
      <c r="A4" s="44" t="s">
        <v>2</v>
      </c>
      <c r="B4" s="44"/>
      <c r="C4" s="3" t="s">
        <v>51</v>
      </c>
      <c r="D4" s="54"/>
      <c r="E4" s="55"/>
      <c r="F4" s="55"/>
      <c r="G4" s="55"/>
    </row>
    <row r="5" spans="1:7" ht="16.5" customHeight="1">
      <c r="A5" s="44" t="s">
        <v>3</v>
      </c>
      <c r="B5" s="44"/>
      <c r="C5" s="3" t="s">
        <v>52</v>
      </c>
      <c r="D5" s="55"/>
      <c r="E5" s="55"/>
      <c r="F5" s="55"/>
      <c r="G5" s="55"/>
    </row>
    <row r="6" spans="1:7">
      <c r="A6" s="50"/>
      <c r="B6" s="50"/>
      <c r="C6" s="4"/>
      <c r="D6" s="45"/>
      <c r="E6" s="49"/>
      <c r="F6" s="49"/>
      <c r="G6" s="49"/>
    </row>
    <row r="7" spans="1:7">
      <c r="A7" s="44" t="s">
        <v>4</v>
      </c>
      <c r="B7" s="44"/>
      <c r="C7" s="5">
        <v>41221</v>
      </c>
      <c r="D7" s="46"/>
      <c r="E7" s="46"/>
      <c r="F7" s="46"/>
      <c r="G7" s="46"/>
    </row>
    <row r="8" spans="1:7">
      <c r="A8" s="44" t="s">
        <v>5</v>
      </c>
      <c r="B8" s="44"/>
      <c r="C8" s="6" t="s">
        <v>18</v>
      </c>
      <c r="D8" s="45"/>
      <c r="E8" s="49"/>
      <c r="F8" s="49"/>
      <c r="G8" s="49"/>
    </row>
    <row r="9" spans="1:7">
      <c r="A9" s="44" t="s">
        <v>6</v>
      </c>
      <c r="B9" s="44"/>
      <c r="C9" s="6" t="s">
        <v>7</v>
      </c>
      <c r="D9" s="46"/>
      <c r="E9" s="46"/>
      <c r="F9" s="46"/>
      <c r="G9" s="46"/>
    </row>
    <row r="10" spans="1:7">
      <c r="A10" s="44" t="s">
        <v>8</v>
      </c>
      <c r="B10" s="44"/>
      <c r="C10" s="7" t="s">
        <v>9</v>
      </c>
      <c r="D10" s="45"/>
      <c r="E10" s="45"/>
      <c r="F10" s="45"/>
      <c r="G10" s="45"/>
    </row>
    <row r="11" spans="1:7">
      <c r="A11" s="44" t="s">
        <v>10</v>
      </c>
      <c r="B11" s="44"/>
      <c r="C11" s="6" t="s">
        <v>11</v>
      </c>
      <c r="D11" s="46"/>
      <c r="E11" s="46"/>
      <c r="F11" s="46"/>
      <c r="G11" s="46"/>
    </row>
    <row r="12" spans="1:7">
      <c r="A12" s="44" t="s">
        <v>12</v>
      </c>
      <c r="B12" s="44"/>
      <c r="C12" s="8">
        <f>SUM(G31)</f>
        <v>24366430.000000004</v>
      </c>
      <c r="D12" s="47"/>
      <c r="E12" s="48"/>
      <c r="F12" s="48"/>
      <c r="G12" s="48"/>
    </row>
    <row r="13" spans="1:7" ht="17.25" customHeight="1">
      <c r="B13" s="28"/>
      <c r="C13" s="1" t="s">
        <v>21</v>
      </c>
      <c r="D13" s="48"/>
      <c r="E13" s="48"/>
      <c r="F13" s="48"/>
      <c r="G13" s="48"/>
    </row>
    <row r="14" spans="1:7" ht="17.25" customHeight="1">
      <c r="A14" s="36" t="s">
        <v>13</v>
      </c>
      <c r="B14" s="37"/>
      <c r="C14" s="37"/>
      <c r="D14" s="31"/>
      <c r="E14" s="31"/>
      <c r="F14" s="31"/>
      <c r="G14" s="31"/>
    </row>
    <row r="15" spans="1:7" s="11" customFormat="1" ht="18.75" customHeight="1">
      <c r="A15" s="38" t="str">
        <f>C17</f>
        <v>PY RX600 S6</v>
      </c>
      <c r="B15" s="39"/>
      <c r="C15" s="39"/>
      <c r="D15" s="10"/>
      <c r="E15" s="40" t="s">
        <v>14</v>
      </c>
      <c r="F15" s="40"/>
      <c r="G15" s="41"/>
    </row>
    <row r="16" spans="1:7" s="11" customFormat="1" ht="15" thickBot="1">
      <c r="A16" s="12" t="s">
        <v>15</v>
      </c>
      <c r="B16" s="13" t="s">
        <v>16</v>
      </c>
      <c r="C16" s="14" t="s">
        <v>17</v>
      </c>
      <c r="D16" s="58" t="s">
        <v>47</v>
      </c>
      <c r="E16" s="13" t="s">
        <v>50</v>
      </c>
      <c r="F16" s="59" t="s">
        <v>48</v>
      </c>
      <c r="G16" s="59" t="s">
        <v>49</v>
      </c>
    </row>
    <row r="17" spans="1:9" s="19" customFormat="1" ht="27" customHeight="1" thickTop="1">
      <c r="A17" s="15"/>
      <c r="B17" s="56" t="s">
        <v>22</v>
      </c>
      <c r="C17" s="57" t="s">
        <v>23</v>
      </c>
      <c r="D17" s="16">
        <v>1</v>
      </c>
      <c r="E17" s="17"/>
      <c r="F17" s="17">
        <v>4940400</v>
      </c>
      <c r="G17" s="18">
        <f>D17*F17</f>
        <v>4940400</v>
      </c>
      <c r="I17" s="19">
        <f t="shared" ref="I17:I29" si="0">ROUND(E17*(1-0.7231),-3)</f>
        <v>0</v>
      </c>
    </row>
    <row r="18" spans="1:9" s="19" customFormat="1" ht="123.75">
      <c r="A18" s="15"/>
      <c r="B18" s="56"/>
      <c r="C18" s="57" t="s">
        <v>24</v>
      </c>
      <c r="D18" s="16"/>
      <c r="E18" s="17"/>
      <c r="F18" s="17"/>
      <c r="G18" s="18">
        <f t="shared" ref="G18:G29" si="1">D18*F18</f>
        <v>0</v>
      </c>
      <c r="I18" s="19">
        <f t="shared" si="0"/>
        <v>0</v>
      </c>
    </row>
    <row r="19" spans="1:9" s="19" customFormat="1" ht="15">
      <c r="A19" s="15"/>
      <c r="B19" s="56" t="s">
        <v>53</v>
      </c>
      <c r="C19" s="57" t="s">
        <v>54</v>
      </c>
      <c r="D19" s="16">
        <v>4</v>
      </c>
      <c r="E19" s="17"/>
      <c r="F19" s="17">
        <v>2986550</v>
      </c>
      <c r="G19" s="18">
        <f t="shared" si="1"/>
        <v>11946200</v>
      </c>
      <c r="I19" s="19">
        <f t="shared" si="0"/>
        <v>0</v>
      </c>
    </row>
    <row r="20" spans="1:9" s="19" customFormat="1" ht="15">
      <c r="A20" s="15"/>
      <c r="B20" s="56" t="s">
        <v>27</v>
      </c>
      <c r="C20" s="57" t="s">
        <v>28</v>
      </c>
      <c r="D20" s="16">
        <v>4</v>
      </c>
      <c r="E20" s="17"/>
      <c r="F20" s="17">
        <v>465750</v>
      </c>
      <c r="G20" s="18">
        <f t="shared" si="1"/>
        <v>1863000</v>
      </c>
      <c r="I20" s="19">
        <f t="shared" si="0"/>
        <v>0</v>
      </c>
    </row>
    <row r="21" spans="1:9" s="19" customFormat="1" ht="15">
      <c r="A21" s="15"/>
      <c r="B21" s="56" t="s">
        <v>29</v>
      </c>
      <c r="C21" s="57" t="s">
        <v>30</v>
      </c>
      <c r="D21" s="16">
        <v>3</v>
      </c>
      <c r="E21" s="17"/>
      <c r="F21" s="17">
        <v>645150</v>
      </c>
      <c r="G21" s="18">
        <f t="shared" si="1"/>
        <v>1935450</v>
      </c>
      <c r="I21" s="19">
        <f t="shared" si="0"/>
        <v>0</v>
      </c>
    </row>
    <row r="22" spans="1:9" s="19" customFormat="1" ht="15">
      <c r="A22" s="15"/>
      <c r="B22" s="56" t="s">
        <v>31</v>
      </c>
      <c r="C22" s="57" t="s">
        <v>32</v>
      </c>
      <c r="D22" s="16">
        <v>1</v>
      </c>
      <c r="E22" s="17"/>
      <c r="F22" s="17">
        <v>403650</v>
      </c>
      <c r="G22" s="18">
        <f t="shared" si="1"/>
        <v>403650</v>
      </c>
      <c r="I22" s="19">
        <f t="shared" si="0"/>
        <v>0</v>
      </c>
    </row>
    <row r="23" spans="1:9" s="19" customFormat="1" ht="15">
      <c r="A23" s="15"/>
      <c r="B23" s="56" t="s">
        <v>33</v>
      </c>
      <c r="C23" s="57" t="s">
        <v>34</v>
      </c>
      <c r="D23" s="16">
        <v>2</v>
      </c>
      <c r="E23" s="17"/>
      <c r="F23" s="17">
        <v>392150</v>
      </c>
      <c r="G23" s="18">
        <f t="shared" si="1"/>
        <v>784300</v>
      </c>
      <c r="I23" s="19">
        <f t="shared" si="0"/>
        <v>0</v>
      </c>
    </row>
    <row r="24" spans="1:9" s="19" customFormat="1" ht="15">
      <c r="A24" s="15"/>
      <c r="B24" s="56" t="s">
        <v>35</v>
      </c>
      <c r="C24" s="57" t="s">
        <v>36</v>
      </c>
      <c r="D24" s="16">
        <v>1</v>
      </c>
      <c r="E24" s="17"/>
      <c r="F24" s="17">
        <v>131100</v>
      </c>
      <c r="G24" s="18">
        <f t="shared" si="1"/>
        <v>131100</v>
      </c>
      <c r="I24" s="19">
        <f t="shared" si="0"/>
        <v>0</v>
      </c>
    </row>
    <row r="25" spans="1:9" s="19" customFormat="1" ht="15">
      <c r="A25" s="15"/>
      <c r="B25" s="56" t="s">
        <v>37</v>
      </c>
      <c r="C25" s="57" t="s">
        <v>38</v>
      </c>
      <c r="D25" s="16">
        <v>1</v>
      </c>
      <c r="E25" s="17"/>
      <c r="F25" s="17">
        <v>73600</v>
      </c>
      <c r="G25" s="18">
        <f t="shared" si="1"/>
        <v>73600</v>
      </c>
      <c r="I25" s="19">
        <f t="shared" si="0"/>
        <v>0</v>
      </c>
    </row>
    <row r="26" spans="1:9" s="19" customFormat="1" ht="15">
      <c r="A26" s="15"/>
      <c r="B26" s="56" t="s">
        <v>39</v>
      </c>
      <c r="C26" s="57" t="s">
        <v>40</v>
      </c>
      <c r="D26" s="16">
        <v>1</v>
      </c>
      <c r="E26" s="17"/>
      <c r="F26" s="17">
        <v>42550</v>
      </c>
      <c r="G26" s="18">
        <f t="shared" si="1"/>
        <v>42550</v>
      </c>
      <c r="I26" s="19">
        <f t="shared" si="0"/>
        <v>0</v>
      </c>
    </row>
    <row r="27" spans="1:9" s="19" customFormat="1" ht="15">
      <c r="A27" s="15"/>
      <c r="B27" s="56" t="s">
        <v>41</v>
      </c>
      <c r="C27" s="57" t="s">
        <v>42</v>
      </c>
      <c r="D27" s="16">
        <v>1</v>
      </c>
      <c r="E27" s="17"/>
      <c r="F27" s="17">
        <v>13800</v>
      </c>
      <c r="G27" s="18">
        <f t="shared" si="1"/>
        <v>13800</v>
      </c>
      <c r="I27" s="19">
        <f t="shared" si="0"/>
        <v>0</v>
      </c>
    </row>
    <row r="28" spans="1:9" s="19" customFormat="1" ht="15">
      <c r="A28" s="15"/>
      <c r="B28" s="56" t="s">
        <v>43</v>
      </c>
      <c r="C28" s="57" t="s">
        <v>44</v>
      </c>
      <c r="D28" s="16">
        <v>1</v>
      </c>
      <c r="E28" s="17"/>
      <c r="F28" s="17">
        <v>3450</v>
      </c>
      <c r="G28" s="18">
        <f t="shared" si="1"/>
        <v>3450</v>
      </c>
      <c r="I28" s="19">
        <f t="shared" si="0"/>
        <v>0</v>
      </c>
    </row>
    <row r="29" spans="1:9" s="19" customFormat="1" ht="15">
      <c r="A29" s="15"/>
      <c r="B29" s="56" t="s">
        <v>45</v>
      </c>
      <c r="C29" s="57" t="s">
        <v>46</v>
      </c>
      <c r="D29" s="16">
        <v>4</v>
      </c>
      <c r="E29" s="17"/>
      <c r="F29" s="17">
        <v>3450</v>
      </c>
      <c r="G29" s="18">
        <f t="shared" si="1"/>
        <v>13800</v>
      </c>
      <c r="I29" s="19">
        <f t="shared" si="0"/>
        <v>0</v>
      </c>
    </row>
    <row r="30" spans="1:9" s="19" customFormat="1">
      <c r="A30" s="32"/>
      <c r="B30" s="30"/>
      <c r="C30" s="25" t="s">
        <v>19</v>
      </c>
      <c r="D30" s="26"/>
      <c r="E30" s="26"/>
      <c r="F30" s="22"/>
      <c r="G30" s="22">
        <f>SUM(G17:G29)</f>
        <v>22151300</v>
      </c>
    </row>
    <row r="31" spans="1:9" s="11" customFormat="1">
      <c r="A31" s="33"/>
      <c r="B31" s="34"/>
      <c r="C31" s="42" t="s">
        <v>20</v>
      </c>
      <c r="D31" s="43"/>
      <c r="E31" s="43"/>
      <c r="F31" s="35"/>
      <c r="G31" s="35">
        <f>G30*(1.1)</f>
        <v>24366430.000000004</v>
      </c>
    </row>
    <row r="32" spans="1:9" s="11" customFormat="1">
      <c r="A32" s="1"/>
      <c r="B32" s="24"/>
      <c r="C32" s="1"/>
      <c r="D32" s="1"/>
      <c r="E32" s="1"/>
      <c r="F32" s="1"/>
      <c r="G32" s="1"/>
    </row>
    <row r="33" spans="1:7" s="11" customFormat="1">
      <c r="A33" s="1"/>
      <c r="B33" s="24"/>
      <c r="C33" s="1"/>
      <c r="D33" s="1"/>
      <c r="E33" s="1"/>
      <c r="F33" s="1"/>
      <c r="G33" s="1"/>
    </row>
    <row r="34" spans="1:7" s="11" customFormat="1">
      <c r="A34" s="1"/>
      <c r="B34" s="24"/>
      <c r="C34" s="1"/>
      <c r="D34" s="1"/>
      <c r="E34" s="1"/>
      <c r="F34" s="1"/>
      <c r="G34" s="1"/>
    </row>
    <row r="35" spans="1:7" s="11" customFormat="1">
      <c r="A35" s="1"/>
      <c r="B35" s="24"/>
      <c r="C35" s="1"/>
      <c r="D35" s="1"/>
      <c r="E35" s="1"/>
      <c r="F35" s="1"/>
      <c r="G35" s="1"/>
    </row>
    <row r="36" spans="1:7" s="11" customFormat="1">
      <c r="A36" s="1"/>
      <c r="B36" s="24"/>
      <c r="C36" s="1"/>
      <c r="D36" s="1"/>
      <c r="E36" s="1"/>
      <c r="F36" s="1"/>
      <c r="G36" s="1"/>
    </row>
    <row r="37" spans="1:7" s="11" customFormat="1">
      <c r="A37" s="1"/>
      <c r="B37" s="24"/>
      <c r="C37" s="1"/>
      <c r="D37" s="1"/>
      <c r="E37" s="1"/>
      <c r="F37" s="1"/>
      <c r="G37" s="1"/>
    </row>
    <row r="38" spans="1:7" s="11" customFormat="1">
      <c r="A38" s="1"/>
      <c r="B38" s="24"/>
      <c r="C38" s="1"/>
      <c r="D38" s="1"/>
      <c r="E38" s="1"/>
      <c r="F38" s="1"/>
      <c r="G38" s="1"/>
    </row>
    <row r="39" spans="1:7" s="23" customFormat="1">
      <c r="A39" s="1"/>
      <c r="B39" s="24"/>
      <c r="C39" s="1"/>
      <c r="D39" s="1"/>
      <c r="E39" s="1"/>
      <c r="F39" s="1"/>
      <c r="G39" s="1"/>
    </row>
    <row r="41" spans="1:7" ht="10.5" customHeight="1"/>
    <row r="44" spans="1:7" ht="16.5" customHeight="1"/>
  </sheetData>
  <mergeCells count="23">
    <mergeCell ref="A14:C14"/>
    <mergeCell ref="A15:C15"/>
    <mergeCell ref="E15:G15"/>
    <mergeCell ref="C31:E31"/>
    <mergeCell ref="A10:B10"/>
    <mergeCell ref="D10:G10"/>
    <mergeCell ref="A11:B11"/>
    <mergeCell ref="D11:G11"/>
    <mergeCell ref="A12:B12"/>
    <mergeCell ref="D12:G13"/>
    <mergeCell ref="A7:B7"/>
    <mergeCell ref="D7:G7"/>
    <mergeCell ref="A8:B8"/>
    <mergeCell ref="D8:G8"/>
    <mergeCell ref="A9:B9"/>
    <mergeCell ref="D9:G9"/>
    <mergeCell ref="A1:G1"/>
    <mergeCell ref="A2:G2"/>
    <mergeCell ref="A4:B4"/>
    <mergeCell ref="D4:G5"/>
    <mergeCell ref="A5:B5"/>
    <mergeCell ref="A6:B6"/>
    <mergeCell ref="D6:G6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rx600</vt:lpstr>
      <vt:lpstr>rx600 (2)</vt:lpstr>
      <vt:lpstr>'rx600'!Print_Area</vt:lpstr>
      <vt:lpstr>'rx600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2012-11-08T09:27:01Z</cp:lastPrinted>
  <dcterms:created xsi:type="dcterms:W3CDTF">2012-05-07T01:38:24Z</dcterms:created>
  <dcterms:modified xsi:type="dcterms:W3CDTF">2012-11-08T09:29:33Z</dcterms:modified>
</cp:coreProperties>
</file>