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24375" windowHeight="11505" activeTab="3"/>
  </bookViews>
  <sheets>
    <sheet name="5935" sheetId="6" r:id="rId1"/>
    <sheet name="2930" sheetId="5" r:id="rId2"/>
    <sheet name="2925" sheetId="4" r:id="rId3"/>
    <sheet name="2920" sheetId="1" r:id="rId4"/>
  </sheets>
  <definedNames>
    <definedName name="ㄷㄷ" localSheetId="2">#REF!</definedName>
    <definedName name="ㄷㄷ" localSheetId="1">#REF!</definedName>
    <definedName name="ㄷㄷ" localSheetId="0">#REF!</definedName>
    <definedName name="ㄷㄷ">#REF!</definedName>
    <definedName name="_xlnm.Print_Area" localSheetId="3">'2920'!$A$1:$G$47</definedName>
    <definedName name="_xlnm.Print_Area" localSheetId="2">'2925'!$A$1:$G$47</definedName>
    <definedName name="_xlnm.Print_Area" localSheetId="1">'2930'!$A$1:$G$47</definedName>
    <definedName name="_xlnm.Print_Area" localSheetId="0">'5935'!$A$1:$G$47</definedName>
    <definedName name="_xlnm.Print_Area">#REF!</definedName>
    <definedName name="Print_Area2" localSheetId="2">#REF!</definedName>
    <definedName name="Print_Area2" localSheetId="1">#REF!</definedName>
    <definedName name="Print_Area2" localSheetId="0">#REF!</definedName>
    <definedName name="Print_Area2">#REF!</definedName>
    <definedName name="print_area3" localSheetId="2">#REF!</definedName>
    <definedName name="print_area3" localSheetId="1">#REF!</definedName>
    <definedName name="print_area3" localSheetId="0">#REF!</definedName>
    <definedName name="print_area3">#REF!</definedName>
  </definedNames>
  <calcPr calcId="125725"/>
</workbook>
</file>

<file path=xl/calcChain.xml><?xml version="1.0" encoding="utf-8"?>
<calcChain xmlns="http://schemas.openxmlformats.org/spreadsheetml/2006/main">
  <c r="D16" i="6"/>
  <c r="E42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9"/>
  <c r="F29" s="1"/>
  <c r="G27"/>
  <c r="G26"/>
  <c r="G25"/>
  <c r="G24"/>
  <c r="G23"/>
  <c r="G22"/>
  <c r="G21"/>
  <c r="G20"/>
  <c r="G19"/>
  <c r="G18"/>
  <c r="E17"/>
  <c r="E16"/>
  <c r="E15"/>
  <c r="F15" s="1"/>
  <c r="D16" i="5"/>
  <c r="D16" i="4"/>
  <c r="E42" i="5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9"/>
  <c r="F29" s="1"/>
  <c r="G27"/>
  <c r="G26"/>
  <c r="G25"/>
  <c r="G24"/>
  <c r="G23"/>
  <c r="G22"/>
  <c r="G21"/>
  <c r="G20"/>
  <c r="G19"/>
  <c r="G18"/>
  <c r="E17"/>
  <c r="E16"/>
  <c r="E15"/>
  <c r="F15" s="1"/>
  <c r="E42" i="4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9"/>
  <c r="F29" s="1"/>
  <c r="G27"/>
  <c r="G26"/>
  <c r="G25"/>
  <c r="G24"/>
  <c r="G23"/>
  <c r="G22"/>
  <c r="G21"/>
  <c r="G20"/>
  <c r="G19"/>
  <c r="G18"/>
  <c r="E17"/>
  <c r="E16"/>
  <c r="E15"/>
  <c r="F15" s="1"/>
  <c r="E30" i="1"/>
  <c r="F30" s="1"/>
  <c r="E29"/>
  <c r="F29" s="1"/>
  <c r="D16"/>
  <c r="E16" s="1"/>
  <c r="F16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E31"/>
  <c r="F31" s="1"/>
  <c r="G27"/>
  <c r="G26"/>
  <c r="G25"/>
  <c r="G24"/>
  <c r="G23"/>
  <c r="G22"/>
  <c r="G21"/>
  <c r="G20"/>
  <c r="G19"/>
  <c r="G18"/>
  <c r="E17"/>
  <c r="F17" s="1"/>
  <c r="E15"/>
  <c r="F15" s="1"/>
  <c r="G41" i="4" l="1"/>
  <c r="F16" i="6"/>
  <c r="G15"/>
  <c r="F17"/>
  <c r="G17" s="1"/>
  <c r="G29"/>
  <c r="F30"/>
  <c r="G30" s="1"/>
  <c r="G31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E43"/>
  <c r="F16" i="5"/>
  <c r="G15"/>
  <c r="F17"/>
  <c r="G17" s="1"/>
  <c r="G29"/>
  <c r="F30"/>
  <c r="G30" s="1"/>
  <c r="G31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E43"/>
  <c r="F16" i="4"/>
  <c r="G16" s="1"/>
  <c r="G15"/>
  <c r="F17"/>
  <c r="G29"/>
  <c r="F30"/>
  <c r="G30" s="1"/>
  <c r="G31"/>
  <c r="F32"/>
  <c r="G32" s="1"/>
  <c r="G33"/>
  <c r="F34"/>
  <c r="G34" s="1"/>
  <c r="G35"/>
  <c r="F36"/>
  <c r="G36" s="1"/>
  <c r="G37"/>
  <c r="F38"/>
  <c r="G38" s="1"/>
  <c r="G39"/>
  <c r="F40"/>
  <c r="G40" s="1"/>
  <c r="F42"/>
  <c r="G42" s="1"/>
  <c r="E43"/>
  <c r="G40" i="1"/>
  <c r="G36"/>
  <c r="G42"/>
  <c r="G30"/>
  <c r="G29"/>
  <c r="G16"/>
  <c r="F32"/>
  <c r="F43" s="1"/>
  <c r="G34"/>
  <c r="G38"/>
  <c r="G15"/>
  <c r="G17"/>
  <c r="G31"/>
  <c r="G33"/>
  <c r="G35"/>
  <c r="G37"/>
  <c r="G39"/>
  <c r="G41"/>
  <c r="E43"/>
  <c r="F43" i="4" l="1"/>
  <c r="F43" i="5"/>
  <c r="F43" i="6"/>
  <c r="G16"/>
  <c r="G43" s="1"/>
  <c r="B10" s="1"/>
  <c r="G16" i="5"/>
  <c r="G43" s="1"/>
  <c r="B10" s="1"/>
  <c r="G17" i="4"/>
  <c r="G43" s="1"/>
  <c r="B10" s="1"/>
  <c r="G32" i="1"/>
  <c r="G43" s="1"/>
  <c r="B10" s="1"/>
</calcChain>
</file>

<file path=xl/sharedStrings.xml><?xml version="1.0" encoding="utf-8"?>
<sst xmlns="http://schemas.openxmlformats.org/spreadsheetml/2006/main" count="143" uniqueCount="44">
  <si>
    <t>견     적     서</t>
    <phoneticPr fontId="5" type="noConversion"/>
  </si>
  <si>
    <t>귀하</t>
    <phoneticPr fontId="5" type="noConversion"/>
  </si>
  <si>
    <t>전  화 :</t>
    <phoneticPr fontId="5" type="noConversion"/>
  </si>
  <si>
    <t>팩  스 :</t>
    <phoneticPr fontId="5" type="noConversion"/>
  </si>
  <si>
    <t>담당자 :</t>
    <phoneticPr fontId="5" type="noConversion"/>
  </si>
  <si>
    <t>아래와 같이 견적합니다.</t>
  </si>
  <si>
    <t>견 적 합 계 :</t>
    <phoneticPr fontId="5" type="noConversion"/>
  </si>
  <si>
    <t xml:space="preserve">견 적 일 자 : </t>
    <phoneticPr fontId="5" type="noConversion"/>
  </si>
  <si>
    <t>결 재 조 건 :</t>
  </si>
  <si>
    <t>품  명</t>
    <phoneticPr fontId="5" type="noConversion"/>
  </si>
  <si>
    <t>규             격</t>
    <phoneticPr fontId="5" type="noConversion"/>
  </si>
  <si>
    <t>수 량</t>
    <phoneticPr fontId="5" type="noConversion"/>
  </si>
  <si>
    <t>단  가</t>
    <phoneticPr fontId="5" type="noConversion"/>
  </si>
  <si>
    <t>금  액</t>
    <phoneticPr fontId="5" type="noConversion"/>
  </si>
  <si>
    <t>세 액</t>
    <phoneticPr fontId="5" type="noConversion"/>
  </si>
  <si>
    <t>합 계 액</t>
    <phoneticPr fontId="5" type="noConversion"/>
  </si>
  <si>
    <t>irc adv C2920</t>
    <phoneticPr fontId="5" type="noConversion"/>
  </si>
  <si>
    <t>프린터 / 복사 / 스캔(복합기에서 PC로 전송)</t>
    <phoneticPr fontId="5" type="noConversion"/>
  </si>
  <si>
    <t>1200dpi 고화질 복사품질</t>
    <phoneticPr fontId="5" type="noConversion"/>
  </si>
  <si>
    <t>분당 20매 출력속도</t>
    <phoneticPr fontId="5" type="noConversion"/>
  </si>
  <si>
    <t>다양한 복사 및 문서 소트기능 (옵션)</t>
    <phoneticPr fontId="5" type="noConversion"/>
  </si>
  <si>
    <t>다양한 용지 사이즈와 두께에 대응</t>
    <phoneticPr fontId="5" type="noConversion"/>
  </si>
  <si>
    <t>네트워크 출력안정성을 높인 UFR II 프린터 보드</t>
    <phoneticPr fontId="5" type="noConversion"/>
  </si>
  <si>
    <t>고속 3초 팩스 전송 (옵션)</t>
    <phoneticPr fontId="5" type="noConversion"/>
  </si>
  <si>
    <t>용지급지장치 550매 카세트 + 250매 카세트 + 100매 수동카세트</t>
    <phoneticPr fontId="5" type="noConversion"/>
  </si>
  <si>
    <t>* 결제계좌 : 신한 719-04-210714 씨넷</t>
    <phoneticPr fontId="5" type="noConversion"/>
  </si>
  <si>
    <t>합       계</t>
    <phoneticPr fontId="5" type="noConversion"/>
  </si>
  <si>
    <t>* 견적담당 :  조규장 (010-2910-7760)</t>
    <phoneticPr fontId="5" type="noConversion"/>
  </si>
  <si>
    <t xml:space="preserve">* REMARK </t>
    <phoneticPr fontId="5" type="noConversion"/>
  </si>
  <si>
    <t>㈜백만</t>
    <phoneticPr fontId="5" type="noConversion"/>
  </si>
  <si>
    <t>자동 양면원고이송장치 (DADF) 포함</t>
    <phoneticPr fontId="5" type="noConversion"/>
  </si>
  <si>
    <t>양면인쇄 / 양면 복사 기능</t>
    <phoneticPr fontId="5" type="noConversion"/>
  </si>
  <si>
    <t>추가옵션</t>
    <phoneticPr fontId="4" type="noConversion"/>
  </si>
  <si>
    <t>컬러 복사기</t>
    <phoneticPr fontId="5" type="noConversion"/>
  </si>
  <si>
    <t>2012년 판촉할인</t>
    <phoneticPr fontId="4" type="noConversion"/>
  </si>
  <si>
    <t>분당 30매 출력속도</t>
    <phoneticPr fontId="5" type="noConversion"/>
  </si>
  <si>
    <t>irc adv C5935</t>
    <phoneticPr fontId="5" type="noConversion"/>
  </si>
  <si>
    <t>분당 35매 출력속도</t>
    <phoneticPr fontId="5" type="noConversion"/>
  </si>
  <si>
    <t>용지급지장치 550매 카세트 x 2ea + 100매 수동카세트</t>
    <phoneticPr fontId="5" type="noConversion"/>
  </si>
  <si>
    <t>29series FAX Board</t>
    <phoneticPr fontId="4" type="noConversion"/>
  </si>
  <si>
    <t>59series FAX Board</t>
    <phoneticPr fontId="4" type="noConversion"/>
  </si>
  <si>
    <t>분당 25매 출력속도</t>
    <phoneticPr fontId="5" type="noConversion"/>
  </si>
  <si>
    <t>irc adv C2930</t>
    <phoneticPr fontId="5" type="noConversion"/>
  </si>
  <si>
    <t>irc adv C2925</t>
    <phoneticPr fontId="5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</si>
</sst>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yyyy&quot;년&quot;\ m&quot;월&quot;\ d&quot;일&quot;"/>
    <numFmt numFmtId="177" formatCode="&quot;₩&quot;#,##0.00;[Red]&quot;₩&quot;\-#,##0.00"/>
    <numFmt numFmtId="178" formatCode="_(* #,##0_);_(* \(#,##0\);_(* &quot;-&quot;_);_(@_)"/>
    <numFmt numFmtId="179" formatCode="_ * #,##0_ ;_ * \-#,##0_ ;_ * &quot;-&quot;_ ;_ @_ "/>
    <numFmt numFmtId="180" formatCode="#,##0_);[Red]\(#,##0\)"/>
    <numFmt numFmtId="181" formatCode="_(* #,##0.00_);_(* \(#,##0.00\);_(* &quot;-&quot;??_);_(@_)"/>
    <numFmt numFmtId="182" formatCode="_ &quot;￥&quot;* #,##0_ ;_ &quot;￥&quot;* \-#,##0_ ;_ &quot;￥&quot;* &quot;-&quot;_ ;_ @_ "/>
    <numFmt numFmtId="183" formatCode="[$-409]d/mmm/yy;@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</numFmts>
  <fonts count="1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name val="돋움"/>
      <family val="3"/>
    </font>
    <font>
      <sz val="9"/>
      <name val="Arial"/>
      <family val="2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2616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4" fillId="0" borderId="0"/>
    <xf numFmtId="0" fontId="14" fillId="0" borderId="0"/>
    <xf numFmtId="0" fontId="11" fillId="0" borderId="0"/>
    <xf numFmtId="0" fontId="16" fillId="0" borderId="0"/>
    <xf numFmtId="0" fontId="11" fillId="0" borderId="0"/>
    <xf numFmtId="0" fontId="10" fillId="0" borderId="0" applyNumberForma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4" fillId="0" borderId="0"/>
    <xf numFmtId="0" fontId="13" fillId="0" borderId="0" applyNumberForma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0" fillId="0" borderId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/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/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/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/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7" fillId="52" borderId="26" applyNumberFormat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6" fillId="53" borderId="27" applyNumberFormat="0" applyAlignment="0" applyProtection="0"/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7" fillId="53" borderId="27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2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2" fillId="54" borderId="29" applyNumberFormat="0" applyFont="0" applyAlignment="0" applyProtection="0"/>
    <xf numFmtId="0" fontId="2" fillId="54" borderId="29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2" fillId="54" borderId="29" applyNumberFormat="0" applyFont="0" applyAlignment="0" applyProtection="0"/>
    <xf numFmtId="0" fontId="2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44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51" fillId="54" borderId="29" applyNumberFormat="0" applyFont="0" applyAlignment="0" applyProtection="0">
      <alignment vertical="center"/>
    </xf>
    <xf numFmtId="0" fontId="16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9" fillId="7" borderId="7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60" fillId="52" borderId="26" applyNumberFormat="0" applyAlignment="0" applyProtection="0"/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9" fillId="7" borderId="7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61" fillId="39" borderId="27" applyNumberFormat="0" applyAlignment="0" applyProtection="0">
      <alignment vertical="center"/>
    </xf>
    <xf numFmtId="0" fontId="62" fillId="53" borderId="3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6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4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wrapText="1"/>
    </xf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0" fontId="10" fillId="0" borderId="0" applyFont="0" applyFill="0" applyBorder="0" applyAlignment="0" applyProtection="0">
      <alignment wrapText="1"/>
    </xf>
    <xf numFmtId="178" fontId="10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11" fillId="0" borderId="0"/>
    <xf numFmtId="0" fontId="66" fillId="56" borderId="0" applyNumberFormat="0" applyProtection="0">
      <alignment vertical="center"/>
    </xf>
    <xf numFmtId="0" fontId="66" fillId="56" borderId="0" applyNumberFormat="0" applyProtection="0">
      <alignment vertical="center"/>
    </xf>
    <xf numFmtId="0" fontId="66" fillId="57" borderId="0" applyNumberFormat="0" applyProtection="0">
      <alignment vertical="center"/>
    </xf>
    <xf numFmtId="0" fontId="15" fillId="0" borderId="0"/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/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4" fillId="0" borderId="31" applyNumberFormat="0" applyFill="0" applyAlignment="0" applyProtection="0"/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15" fillId="0" borderId="0"/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7" fillId="5" borderId="4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8" fillId="39" borderId="27" applyNumberFormat="0" applyAlignment="0" applyProtection="0"/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7" fillId="5" borderId="4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9" fillId="0" borderId="32" applyNumberFormat="0" applyFill="0" applyProtection="0">
      <alignment vertical="center"/>
    </xf>
    <xf numFmtId="0" fontId="79" fillId="0" borderId="32" applyNumberFormat="0" applyFill="0" applyProtection="0">
      <alignment vertical="center"/>
    </xf>
    <xf numFmtId="0" fontId="80" fillId="0" borderId="0" applyNumberFormat="0" applyFill="0" applyBorder="0" applyProtection="0">
      <alignment vertical="center"/>
    </xf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82" fillId="0" borderId="1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/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2" fillId="0" borderId="1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6" fillId="0" borderId="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7" fillId="0" borderId="33" applyNumberFormat="0" applyFill="0" applyAlignment="0" applyProtection="0"/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6" fillId="0" borderId="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91" fillId="0" borderId="34" applyNumberFormat="0" applyFill="0" applyAlignment="0" applyProtection="0"/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7" fillId="2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8" fillId="36" borderId="0" applyNumberFormat="0" applyBorder="0" applyAlignment="0" applyProtection="0"/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7" fillId="2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9" fillId="55" borderId="0" applyNumberFormat="0" applyBorder="0" applyAlignment="0" applyProtection="0">
      <alignment vertical="center"/>
    </xf>
    <xf numFmtId="0" fontId="12" fillId="0" borderId="0"/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2" fillId="6" borderId="5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3" fillId="53" borderId="30" applyNumberFormat="0" applyAlignment="0" applyProtection="0"/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2" fillId="6" borderId="5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10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32" applyNumberFormat="0" applyFill="0" applyAlignment="0" applyProtection="0">
      <alignment vertical="center"/>
    </xf>
    <xf numFmtId="0" fontId="106" fillId="0" borderId="33" applyNumberFormat="0" applyFill="0" applyAlignment="0" applyProtection="0">
      <alignment vertical="center"/>
    </xf>
    <xf numFmtId="0" fontId="107" fillId="0" borderId="34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6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5" fillId="0" borderId="0"/>
    <xf numFmtId="0" fontId="19" fillId="0" borderId="0"/>
    <xf numFmtId="0" fontId="19" fillId="0" borderId="0"/>
    <xf numFmtId="0" fontId="10" fillId="0" borderId="0">
      <alignment wrapText="1"/>
    </xf>
    <xf numFmtId="0" fontId="10" fillId="0" borderId="0">
      <alignment wrapText="1"/>
    </xf>
    <xf numFmtId="0" fontId="65" fillId="0" borderId="0"/>
    <xf numFmtId="0" fontId="10" fillId="0" borderId="0">
      <alignment wrapText="1"/>
    </xf>
    <xf numFmtId="0" fontId="10" fillId="0" borderId="0">
      <alignment wrapText="1"/>
    </xf>
    <xf numFmtId="0" fontId="108" fillId="0" borderId="0"/>
    <xf numFmtId="0" fontId="108" fillId="0" borderId="0"/>
    <xf numFmtId="0" fontId="65" fillId="0" borderId="0"/>
    <xf numFmtId="0" fontId="108" fillId="0" borderId="0"/>
    <xf numFmtId="0" fontId="108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10" fillId="0" borderId="0">
      <alignment wrapText="1"/>
    </xf>
    <xf numFmtId="0" fontId="2" fillId="0" borderId="0"/>
    <xf numFmtId="0" fontId="65" fillId="0" borderId="0"/>
    <xf numFmtId="0" fontId="2" fillId="0" borderId="0"/>
    <xf numFmtId="0" fontId="2" fillId="0" borderId="0"/>
    <xf numFmtId="0" fontId="44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9" fillId="0" borderId="0">
      <alignment vertical="center"/>
    </xf>
    <xf numFmtId="0" fontId="65" fillId="0" borderId="0"/>
    <xf numFmtId="0" fontId="2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65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9" fillId="0" borderId="0"/>
    <xf numFmtId="0" fontId="1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/>
    <xf numFmtId="0" fontId="44" fillId="0" borderId="0"/>
    <xf numFmtId="183" fontId="65" fillId="0" borderId="0"/>
    <xf numFmtId="183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10" fillId="0" borderId="0"/>
    <xf numFmtId="0" fontId="110" fillId="0" borderId="0">
      <alignment vertical="center"/>
    </xf>
    <xf numFmtId="0" fontId="110" fillId="0" borderId="0">
      <alignment vertical="center"/>
    </xf>
    <xf numFmtId="0" fontId="10" fillId="0" borderId="0"/>
    <xf numFmtId="0" fontId="44" fillId="0" borderId="0"/>
    <xf numFmtId="0" fontId="19" fillId="0" borderId="0">
      <alignment vertical="center"/>
    </xf>
    <xf numFmtId="0" fontId="44" fillId="0" borderId="0"/>
    <xf numFmtId="0" fontId="10" fillId="0" borderId="0"/>
    <xf numFmtId="0" fontId="2" fillId="0" borderId="0"/>
    <xf numFmtId="0" fontId="44" fillId="0" borderId="0"/>
    <xf numFmtId="0" fontId="111" fillId="0" borderId="0">
      <alignment vertical="center"/>
    </xf>
    <xf numFmtId="0" fontId="112" fillId="0" borderId="0"/>
    <xf numFmtId="0" fontId="111" fillId="0" borderId="0">
      <alignment vertical="center"/>
    </xf>
    <xf numFmtId="0" fontId="2" fillId="0" borderId="0"/>
    <xf numFmtId="0" fontId="2" fillId="0" borderId="0"/>
    <xf numFmtId="0" fontId="111" fillId="0" borderId="0">
      <alignment vertical="center"/>
    </xf>
    <xf numFmtId="0" fontId="19" fillId="0" borderId="0"/>
    <xf numFmtId="0" fontId="111" fillId="0" borderId="0">
      <alignment vertical="center"/>
    </xf>
    <xf numFmtId="0" fontId="2" fillId="0" borderId="0"/>
    <xf numFmtId="0" fontId="2" fillId="0" borderId="0"/>
    <xf numFmtId="0" fontId="10" fillId="0" borderId="0">
      <alignment wrapText="1"/>
    </xf>
    <xf numFmtId="0" fontId="111" fillId="0" borderId="0">
      <alignment vertical="center"/>
    </xf>
    <xf numFmtId="0" fontId="65" fillId="0" borderId="0"/>
    <xf numFmtId="0" fontId="111" fillId="0" borderId="0">
      <alignment vertical="center"/>
    </xf>
    <xf numFmtId="0" fontId="111" fillId="0" borderId="0">
      <alignment vertical="center"/>
    </xf>
    <xf numFmtId="0" fontId="44" fillId="0" borderId="0"/>
    <xf numFmtId="0" fontId="10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31" applyNumberFormat="0" applyFill="0" applyAlignment="0" applyProtection="0">
      <alignment vertical="center"/>
    </xf>
    <xf numFmtId="0" fontId="116" fillId="36" borderId="0" applyNumberFormat="0" applyBorder="0" applyAlignment="0" applyProtection="0">
      <alignment vertical="center"/>
    </xf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22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2" borderId="0" applyNumberFormat="0" applyBorder="0" applyAlignment="0" applyProtection="0"/>
    <xf numFmtId="0" fontId="22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5" borderId="0" applyNumberFormat="0" applyBorder="0" applyAlignment="0" applyProtection="0"/>
    <xf numFmtId="0" fontId="22" fillId="66" borderId="0" applyNumberFormat="0" applyBorder="0" applyAlignment="0" applyProtection="0"/>
    <xf numFmtId="0" fontId="17" fillId="65" borderId="0" applyNumberFormat="0" applyBorder="0" applyAlignment="0" applyProtection="0"/>
    <xf numFmtId="0" fontId="17" fillId="66" borderId="0" applyNumberFormat="0" applyBorder="0" applyAlignment="0" applyProtection="0"/>
    <xf numFmtId="0" fontId="22" fillId="66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22" fillId="59" borderId="0" applyNumberFormat="0" applyBorder="0" applyAlignment="0" applyProtection="0"/>
    <xf numFmtId="0" fontId="17" fillId="67" borderId="0" applyNumberFormat="0" applyBorder="0" applyAlignment="0" applyProtection="0"/>
    <xf numFmtId="0" fontId="17" fillId="62" borderId="0" applyNumberFormat="0" applyBorder="0" applyAlignment="0" applyProtection="0"/>
    <xf numFmtId="0" fontId="22" fillId="68" borderId="0" applyNumberFormat="0" applyBorder="0" applyAlignment="0" applyProtection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8" fillId="0" borderId="0"/>
    <xf numFmtId="0" fontId="71" fillId="69" borderId="35">
      <alignment vertical="top" wrapText="1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178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7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7" fillId="0" borderId="0" applyFont="0" applyFill="0" applyBorder="0" applyAlignment="0" applyProtection="0"/>
    <xf numFmtId="184" fontId="2" fillId="0" borderId="0"/>
    <xf numFmtId="0" fontId="119" fillId="0" borderId="0"/>
    <xf numFmtId="0" fontId="11" fillId="0" borderId="0"/>
    <xf numFmtId="0" fontId="119" fillId="0" borderId="0"/>
    <xf numFmtId="0" fontId="11" fillId="0" borderId="0"/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42" fontId="2" fillId="0" borderId="0" applyFont="0" applyFill="0" applyBorder="0" applyAlignment="0" applyProtection="0">
      <alignment vertical="center"/>
    </xf>
    <xf numFmtId="0" fontId="117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2" fillId="0" borderId="0"/>
    <xf numFmtId="14" fontId="45" fillId="0" borderId="0" applyFill="0" applyBorder="0" applyAlignment="0"/>
    <xf numFmtId="0" fontId="120" fillId="0" borderId="0"/>
    <xf numFmtId="0" fontId="71" fillId="69" borderId="35">
      <alignment horizontal="center" vertical="top" wrapText="1"/>
    </xf>
    <xf numFmtId="38" fontId="15" fillId="0" borderId="36">
      <alignment vertical="center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21" fillId="0" borderId="0">
      <protection locked="0"/>
    </xf>
    <xf numFmtId="189" fontId="2" fillId="0" borderId="0"/>
    <xf numFmtId="0" fontId="71" fillId="70" borderId="0" applyNumberFormat="0" applyBorder="0" applyAlignment="0" applyProtection="0"/>
    <xf numFmtId="0" fontId="71" fillId="71" borderId="0" applyNumberFormat="0" applyBorder="0" applyAlignment="0" applyProtection="0"/>
    <xf numFmtId="0" fontId="71" fillId="72" borderId="0" applyNumberFormat="0" applyBorder="0" applyAlignment="0" applyProtection="0"/>
    <xf numFmtId="0" fontId="122" fillId="0" borderId="0">
      <protection locked="0"/>
    </xf>
    <xf numFmtId="0" fontId="122" fillId="0" borderId="0">
      <protection locked="0"/>
    </xf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190" fontId="2" fillId="0" borderId="0" applyFill="0" applyProtection="0">
      <alignment vertical="center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3" fillId="73" borderId="37" applyNumberFormat="0" applyAlignment="0">
      <protection locked="0"/>
    </xf>
    <xf numFmtId="38" fontId="13" fillId="74" borderId="0" applyNumberFormat="0" applyBorder="0" applyAlignment="0" applyProtection="0"/>
    <xf numFmtId="0" fontId="124" fillId="0" borderId="0">
      <alignment horizontal="left"/>
    </xf>
    <xf numFmtId="0" fontId="125" fillId="0" borderId="38" applyNumberFormat="0" applyAlignment="0" applyProtection="0">
      <alignment horizontal="left" vertical="center"/>
    </xf>
    <xf numFmtId="0" fontId="125" fillId="0" borderId="39">
      <alignment horizontal="left" vertical="center"/>
    </xf>
    <xf numFmtId="0" fontId="126" fillId="0" borderId="0"/>
    <xf numFmtId="0" fontId="127" fillId="0" borderId="0" applyNumberFormat="0" applyFill="0" applyBorder="0" applyAlignment="0" applyProtection="0">
      <alignment vertical="top"/>
      <protection locked="0"/>
    </xf>
    <xf numFmtId="10" fontId="13" fillId="75" borderId="12" applyNumberFormat="0" applyBorder="0" applyAlignment="0" applyProtection="0"/>
    <xf numFmtId="0" fontId="14" fillId="0" borderId="0"/>
    <xf numFmtId="0" fontId="10" fillId="0" borderId="0"/>
    <xf numFmtId="0" fontId="11" fillId="0" borderId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8" fillId="0" borderId="1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29" fillId="0" borderId="0"/>
    <xf numFmtId="192" fontId="10" fillId="0" borderId="0"/>
    <xf numFmtId="193" fontId="2" fillId="0" borderId="0"/>
    <xf numFmtId="193" fontId="2" fillId="0" borderId="0"/>
    <xf numFmtId="192" fontId="10" fillId="0" borderId="0"/>
    <xf numFmtId="192" fontId="10" fillId="0" borderId="0"/>
    <xf numFmtId="194" fontId="130" fillId="0" borderId="0"/>
    <xf numFmtId="192" fontId="10" fillId="0" borderId="0"/>
    <xf numFmtId="192" fontId="10" fillId="0" borderId="0"/>
    <xf numFmtId="0" fontId="2" fillId="0" borderId="0"/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/>
    <xf numFmtId="0" fontId="65" fillId="0" borderId="0"/>
    <xf numFmtId="183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17" fillId="0" borderId="0">
      <alignment vertical="center"/>
    </xf>
    <xf numFmtId="0" fontId="10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44" fillId="0" borderId="0"/>
    <xf numFmtId="0" fontId="65" fillId="0" borderId="0"/>
    <xf numFmtId="0" fontId="65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10" fillId="0" borderId="0"/>
    <xf numFmtId="0" fontId="65" fillId="0" borderId="0"/>
    <xf numFmtId="0" fontId="65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7" fillId="0" borderId="0"/>
    <xf numFmtId="0" fontId="65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65" fillId="0" borderId="0"/>
    <xf numFmtId="0" fontId="65" fillId="0" borderId="0"/>
    <xf numFmtId="0" fontId="17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31" fillId="0" borderId="14" applyNumberFormat="0" applyBorder="0" applyAlignment="0"/>
    <xf numFmtId="4" fontId="132" fillId="55" borderId="40" applyNumberFormat="0" applyProtection="0">
      <alignment vertical="center"/>
    </xf>
    <xf numFmtId="4" fontId="133" fillId="55" borderId="40" applyNumberFormat="0" applyProtection="0">
      <alignment vertical="center"/>
    </xf>
    <xf numFmtId="4" fontId="132" fillId="55" borderId="40" applyNumberFormat="0" applyProtection="0">
      <alignment horizontal="left" vertical="center" indent="1"/>
    </xf>
    <xf numFmtId="0" fontId="132" fillId="55" borderId="40" applyNumberFormat="0" applyProtection="0">
      <alignment horizontal="left" vertical="top" indent="1"/>
    </xf>
    <xf numFmtId="0" fontId="10" fillId="76" borderId="30" applyNumberFormat="0" applyProtection="0">
      <alignment horizontal="left" vertical="center" indent="1"/>
    </xf>
    <xf numFmtId="4" fontId="45" fillId="35" borderId="40" applyNumberFormat="0" applyProtection="0">
      <alignment horizontal="right" vertical="center"/>
    </xf>
    <xf numFmtId="4" fontId="45" fillId="41" borderId="40" applyNumberFormat="0" applyProtection="0">
      <alignment horizontal="right" vertical="center"/>
    </xf>
    <xf numFmtId="4" fontId="45" fillId="49" borderId="40" applyNumberFormat="0" applyProtection="0">
      <alignment horizontal="right" vertical="center"/>
    </xf>
    <xf numFmtId="4" fontId="45" fillId="43" borderId="40" applyNumberFormat="0" applyProtection="0">
      <alignment horizontal="right" vertical="center"/>
    </xf>
    <xf numFmtId="4" fontId="45" fillId="47" borderId="40" applyNumberFormat="0" applyProtection="0">
      <alignment horizontal="right" vertical="center"/>
    </xf>
    <xf numFmtId="4" fontId="45" fillId="51" borderId="40" applyNumberFormat="0" applyProtection="0">
      <alignment horizontal="right" vertical="center"/>
    </xf>
    <xf numFmtId="4" fontId="45" fillId="50" borderId="40" applyNumberFormat="0" applyProtection="0">
      <alignment horizontal="right" vertical="center"/>
    </xf>
    <xf numFmtId="4" fontId="45" fillId="77" borderId="40" applyNumberFormat="0" applyProtection="0">
      <alignment horizontal="right" vertical="center"/>
    </xf>
    <xf numFmtId="4" fontId="45" fillId="42" borderId="40" applyNumberFormat="0" applyProtection="0">
      <alignment horizontal="right" vertical="center"/>
    </xf>
    <xf numFmtId="4" fontId="132" fillId="78" borderId="30" applyNumberFormat="0" applyProtection="0">
      <alignment horizontal="left" vertical="center" indent="1"/>
    </xf>
    <xf numFmtId="4" fontId="45" fillId="79" borderId="41" applyNumberFormat="0" applyProtection="0">
      <alignment horizontal="left" vertical="center" indent="1"/>
    </xf>
    <xf numFmtId="4" fontId="134" fillId="80" borderId="0" applyNumberFormat="0" applyProtection="0">
      <alignment horizontal="left" vertical="center" indent="1"/>
    </xf>
    <xf numFmtId="4" fontId="45" fillId="81" borderId="40" applyNumberFormat="0" applyProtection="0">
      <alignment horizontal="right" vertical="center"/>
    </xf>
    <xf numFmtId="4" fontId="45" fillId="79" borderId="30" applyNumberFormat="0" applyProtection="0">
      <alignment horizontal="left" vertical="center" indent="1"/>
    </xf>
    <xf numFmtId="4" fontId="45" fillId="82" borderId="30" applyNumberFormat="0" applyProtection="0">
      <alignment horizontal="left" vertical="center" indent="1"/>
    </xf>
    <xf numFmtId="0" fontId="10" fillId="80" borderId="40" applyNumberFormat="0" applyProtection="0">
      <alignment horizontal="left" vertical="center" indent="1"/>
    </xf>
    <xf numFmtId="0" fontId="10" fillId="80" borderId="40" applyNumberFormat="0" applyProtection="0">
      <alignment horizontal="left" vertical="top" indent="1"/>
    </xf>
    <xf numFmtId="0" fontId="10" fillId="81" borderId="40" applyNumberFormat="0" applyProtection="0">
      <alignment horizontal="left" vertical="center" indent="1"/>
    </xf>
    <xf numFmtId="0" fontId="10" fillId="81" borderId="40" applyNumberFormat="0" applyProtection="0">
      <alignment horizontal="left" vertical="top" indent="1"/>
    </xf>
    <xf numFmtId="0" fontId="10" fillId="40" borderId="40" applyNumberFormat="0" applyProtection="0">
      <alignment horizontal="left" vertical="center" indent="1"/>
    </xf>
    <xf numFmtId="0" fontId="10" fillId="40" borderId="40" applyNumberFormat="0" applyProtection="0">
      <alignment horizontal="left" vertical="top" indent="1"/>
    </xf>
    <xf numFmtId="0" fontId="10" fillId="83" borderId="40" applyNumberFormat="0" applyProtection="0">
      <alignment horizontal="left" vertical="center" indent="1"/>
    </xf>
    <xf numFmtId="0" fontId="10" fillId="83" borderId="40" applyNumberFormat="0" applyProtection="0">
      <alignment horizontal="left" vertical="top" indent="1"/>
    </xf>
    <xf numFmtId="0" fontId="10" fillId="84" borderId="12" applyNumberFormat="0">
      <protection locked="0"/>
    </xf>
    <xf numFmtId="4" fontId="45" fillId="54" borderId="40" applyNumberFormat="0" applyProtection="0">
      <alignment vertical="center"/>
    </xf>
    <xf numFmtId="4" fontId="135" fillId="54" borderId="40" applyNumberFormat="0" applyProtection="0">
      <alignment vertical="center"/>
    </xf>
    <xf numFmtId="4" fontId="45" fillId="54" borderId="40" applyNumberFormat="0" applyProtection="0">
      <alignment horizontal="left" vertical="center" indent="1"/>
    </xf>
    <xf numFmtId="0" fontId="45" fillId="54" borderId="40" applyNumberFormat="0" applyProtection="0">
      <alignment horizontal="left" vertical="top" indent="1"/>
    </xf>
    <xf numFmtId="4" fontId="45" fillId="79" borderId="30" applyNumberFormat="0" applyProtection="0">
      <alignment horizontal="right" vertical="center"/>
    </xf>
    <xf numFmtId="4" fontId="135" fillId="83" borderId="40" applyNumberFormat="0" applyProtection="0">
      <alignment horizontal="right" vertical="center"/>
    </xf>
    <xf numFmtId="0" fontId="10" fillId="76" borderId="30" applyNumberFormat="0" applyProtection="0">
      <alignment horizontal="left" vertical="center" indent="1"/>
    </xf>
    <xf numFmtId="0" fontId="10" fillId="76" borderId="30" applyNumberFormat="0" applyProtection="0">
      <alignment horizontal="left" vertical="center" indent="1"/>
    </xf>
    <xf numFmtId="0" fontId="136" fillId="0" borderId="0"/>
    <xf numFmtId="4" fontId="137" fillId="83" borderId="40" applyNumberFormat="0" applyProtection="0">
      <alignment horizontal="right" vertical="center"/>
    </xf>
    <xf numFmtId="0" fontId="138" fillId="0" borderId="0"/>
    <xf numFmtId="0" fontId="139" fillId="0" borderId="0" applyNumberFormat="0" applyFill="0" applyBorder="0" applyAlignment="0" applyProtection="0"/>
    <xf numFmtId="0" fontId="10" fillId="0" borderId="0"/>
    <xf numFmtId="0" fontId="11" fillId="0" borderId="0"/>
    <xf numFmtId="0" fontId="128" fillId="0" borderId="0"/>
    <xf numFmtId="49" fontId="45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195" fontId="10" fillId="0" borderId="0" applyFont="0" applyFill="0" applyBorder="0" applyAlignment="0" applyProtection="0"/>
    <xf numFmtId="196" fontId="10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1" fontId="7" fillId="0" borderId="0" xfId="2" applyFont="1" applyBorder="1" applyAlignment="1">
      <alignment vertical="center"/>
    </xf>
    <xf numFmtId="41" fontId="6" fillId="0" borderId="0" xfId="2" applyFont="1" applyAlignment="1">
      <alignment vertical="center"/>
    </xf>
    <xf numFmtId="0" fontId="8" fillId="0" borderId="0" xfId="2" applyNumberFormat="1" applyFont="1" applyAlignment="1">
      <alignment horizontal="left" vertical="center"/>
    </xf>
    <xf numFmtId="41" fontId="7" fillId="0" borderId="0" xfId="2" applyFont="1" applyAlignment="1">
      <alignment vertical="center"/>
    </xf>
    <xf numFmtId="41" fontId="6" fillId="0" borderId="0" xfId="2" applyFont="1" applyAlignment="1">
      <alignment horizontal="right" vertical="center"/>
    </xf>
    <xf numFmtId="0" fontId="7" fillId="0" borderId="0" xfId="1" applyFont="1" applyBorder="1" applyAlignment="1">
      <alignment vertical="center"/>
    </xf>
    <xf numFmtId="41" fontId="7" fillId="0" borderId="11" xfId="2" applyFont="1" applyBorder="1" applyAlignment="1">
      <alignment vertical="center"/>
    </xf>
    <xf numFmtId="0" fontId="9" fillId="0" borderId="0" xfId="1" applyFont="1" applyAlignment="1">
      <alignment vertical="center"/>
    </xf>
    <xf numFmtId="42" fontId="7" fillId="0" borderId="12" xfId="3" applyFont="1" applyBorder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31" fontId="7" fillId="0" borderId="0" xfId="1" applyNumberFormat="1" applyFont="1" applyAlignment="1">
      <alignment horizontal="left" vertical="center"/>
    </xf>
    <xf numFmtId="0" fontId="6" fillId="33" borderId="13" xfId="1" applyFont="1" applyFill="1" applyBorder="1" applyAlignment="1">
      <alignment horizontal="center" vertical="center"/>
    </xf>
    <xf numFmtId="41" fontId="6" fillId="33" borderId="13" xfId="2" applyFont="1" applyFill="1" applyBorder="1" applyAlignment="1">
      <alignment horizontal="center" vertical="center"/>
    </xf>
    <xf numFmtId="41" fontId="6" fillId="33" borderId="14" xfId="2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shrinkToFit="1"/>
    </xf>
    <xf numFmtId="0" fontId="6" fillId="0" borderId="15" xfId="1" applyFont="1" applyBorder="1" applyAlignment="1">
      <alignment horizontal="center"/>
    </xf>
    <xf numFmtId="41" fontId="6" fillId="0" borderId="16" xfId="2" applyFont="1" applyBorder="1" applyAlignment="1">
      <alignment horizontal="center"/>
    </xf>
    <xf numFmtId="41" fontId="6" fillId="0" borderId="17" xfId="2" applyFont="1" applyBorder="1" applyAlignment="1">
      <alignment vertical="center"/>
    </xf>
    <xf numFmtId="41" fontId="6" fillId="0" borderId="18" xfId="2" applyFont="1" applyBorder="1" applyAlignment="1">
      <alignment horizontal="center" vertical="center"/>
    </xf>
    <xf numFmtId="41" fontId="6" fillId="0" borderId="19" xfId="2" applyFont="1" applyBorder="1" applyAlignment="1">
      <alignment vertical="center"/>
    </xf>
    <xf numFmtId="41" fontId="6" fillId="0" borderId="15" xfId="2" applyFont="1" applyBorder="1" applyAlignment="1">
      <alignment vertical="center"/>
    </xf>
    <xf numFmtId="0" fontId="6" fillId="0" borderId="19" xfId="1" applyFont="1" applyBorder="1" applyAlignment="1">
      <alignment horizontal="center"/>
    </xf>
    <xf numFmtId="41" fontId="6" fillId="0" borderId="18" xfId="2" applyFont="1" applyBorder="1" applyAlignment="1">
      <alignment vertical="center"/>
    </xf>
    <xf numFmtId="0" fontId="6" fillId="0" borderId="19" xfId="1" applyFont="1" applyBorder="1" applyAlignment="1">
      <alignment horizontal="center" shrinkToFit="1"/>
    </xf>
    <xf numFmtId="41" fontId="6" fillId="0" borderId="19" xfId="2" applyFont="1" applyBorder="1" applyAlignment="1"/>
    <xf numFmtId="41" fontId="6" fillId="0" borderId="0" xfId="2" applyFont="1" applyBorder="1" applyAlignment="1">
      <alignment horizontal="center"/>
    </xf>
    <xf numFmtId="41" fontId="6" fillId="0" borderId="0" xfId="2" applyFont="1" applyBorder="1" applyAlignment="1">
      <alignment vertical="center"/>
    </xf>
    <xf numFmtId="0" fontId="6" fillId="0" borderId="19" xfId="1" applyFont="1" applyBorder="1" applyAlignment="1">
      <alignment horizontal="center" vertical="center"/>
    </xf>
    <xf numFmtId="41" fontId="6" fillId="0" borderId="19" xfId="2" applyFont="1" applyBorder="1" applyAlignment="1">
      <alignment horizontal="left" vertical="center"/>
    </xf>
    <xf numFmtId="0" fontId="6" fillId="0" borderId="20" xfId="1" applyFont="1" applyBorder="1" applyAlignment="1">
      <alignment horizontal="center" vertical="center"/>
    </xf>
    <xf numFmtId="41" fontId="6" fillId="0" borderId="10" xfId="2" applyFont="1" applyBorder="1" applyAlignment="1">
      <alignment vertical="center"/>
    </xf>
    <xf numFmtId="41" fontId="6" fillId="0" borderId="20" xfId="2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41" fontId="7" fillId="33" borderId="21" xfId="2" applyFont="1" applyFill="1" applyBorder="1" applyAlignment="1">
      <alignment horizontal="center" vertical="center"/>
    </xf>
    <xf numFmtId="41" fontId="7" fillId="0" borderId="22" xfId="2" applyFont="1" applyBorder="1" applyAlignment="1">
      <alignment horizontal="center" vertical="center"/>
    </xf>
    <xf numFmtId="41" fontId="7" fillId="33" borderId="22" xfId="2" applyFont="1" applyFill="1" applyBorder="1" applyAlignment="1">
      <alignment horizontal="center" vertical="center"/>
    </xf>
    <xf numFmtId="0" fontId="7" fillId="0" borderId="23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41" fontId="7" fillId="0" borderId="10" xfId="2" applyFont="1" applyBorder="1" applyAlignment="1">
      <alignment vertical="center"/>
    </xf>
    <xf numFmtId="41" fontId="7" fillId="33" borderId="24" xfId="2" applyFont="1" applyFill="1" applyBorder="1" applyAlignment="1">
      <alignment horizontal="center" vertical="center"/>
    </xf>
    <xf numFmtId="41" fontId="7" fillId="0" borderId="24" xfId="2" applyFont="1" applyBorder="1" applyAlignment="1">
      <alignment vertical="center"/>
    </xf>
    <xf numFmtId="41" fontId="7" fillId="0" borderId="19" xfId="2" applyFont="1" applyBorder="1" applyAlignment="1"/>
    <xf numFmtId="41" fontId="7" fillId="0" borderId="19" xfId="2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right" vertical="center"/>
    </xf>
    <xf numFmtId="41" fontId="7" fillId="0" borderId="19" xfId="1" applyNumberFormat="1" applyFont="1" applyBorder="1" applyAlignment="1">
      <alignment horizontal="center"/>
    </xf>
  </cellXfs>
  <cellStyles count="2616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강남수리분 2차 200대 (July 6)" xfId="50"/>
    <cellStyle name="_강남수리용출고 200대 (July 6)" xfId="51"/>
    <cellStyle name="_강남수리용출고 200대 (July 6)1" xfId="52"/>
    <cellStyle name="_강남SVS Out Total" xfId="53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복사본 Book8" xfId="73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클레임 요청한딜 1018" xfId="9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복사본 Book8" xfId="161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복사본 Book8" xfId="295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2"/>
    <cellStyle name="쉼표 [0] 2 2 2" xfId="1763"/>
    <cellStyle name="쉼표 [0] 2 2 3" xfId="1764"/>
    <cellStyle name="쉼표 [0] 2 2 4" xfId="1765"/>
    <cellStyle name="쉼표 [0] 2 2 5" xfId="1766"/>
    <cellStyle name="쉼표 [0] 2 2 6" xfId="1767"/>
    <cellStyle name="쉼표 [0] 2 2 7" xfId="1768"/>
    <cellStyle name="쉼표 [0] 2 2 7 2" xfId="1769"/>
    <cellStyle name="쉼표 [0] 2 3" xfId="1770"/>
    <cellStyle name="쉼표 [0] 2 4" xfId="1771"/>
    <cellStyle name="쉼표 [0] 2 5" xfId="1772"/>
    <cellStyle name="쉼표 [0] 2 6" xfId="1773"/>
    <cellStyle name="쉼표 [0] 2 7" xfId="1774"/>
    <cellStyle name="쉼표 [0] 2 8" xfId="1775"/>
    <cellStyle name="쉼표 [0] 2 9" xfId="1776"/>
    <cellStyle name="쉼표 [0] 2_AN sales forecast_20091216" xfId="1777"/>
    <cellStyle name="쉼표 [0] 3" xfId="1778"/>
    <cellStyle name="쉼표 [0] 3 2" xfId="1779"/>
    <cellStyle name="쉼표 [0] 3 3" xfId="1780"/>
    <cellStyle name="쉼표 [0] 3 3 2" xfId="1781"/>
    <cellStyle name="쉼표 [0] 3 3 2 2" xfId="1782"/>
    <cellStyle name="쉼표 [0] 3 3 2 2 2" xfId="1783"/>
    <cellStyle name="쉼표 [0] 3 3 2 3" xfId="1784"/>
    <cellStyle name="쉼표 [0] 3 3 2 3 2" xfId="1785"/>
    <cellStyle name="쉼표 [0] 3 3 2 4" xfId="1786"/>
    <cellStyle name="쉼표 [0] 3 3 3" xfId="1787"/>
    <cellStyle name="쉼표 [0] 3 3 3 2" xfId="1788"/>
    <cellStyle name="쉼표 [0] 3 3 3 2 2" xfId="1789"/>
    <cellStyle name="쉼표 [0] 3 3 3 3" xfId="1790"/>
    <cellStyle name="쉼표 [0] 3 3 3 3 2" xfId="1791"/>
    <cellStyle name="쉼표 [0] 3 3 3 4" xfId="1792"/>
    <cellStyle name="쉼표 [0] 3 3 4" xfId="1793"/>
    <cellStyle name="쉼표 [0] 3 3 4 2" xfId="1794"/>
    <cellStyle name="쉼표 [0] 3 3 5" xfId="1795"/>
    <cellStyle name="쉼표 [0] 3 3 5 2" xfId="1796"/>
    <cellStyle name="쉼표 [0] 3 3 6" xfId="1797"/>
    <cellStyle name="쉼표 [0] 4" xfId="1798"/>
    <cellStyle name="쉼표 [0] 4 2" xfId="1799"/>
    <cellStyle name="쉼표 [0] 5" xfId="1800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3"/>
    <cellStyle name="통화 [0] 3" xfId="2031"/>
    <cellStyle name="통화 2" xfId="2032"/>
    <cellStyle name="標題" xfId="2033"/>
    <cellStyle name="標題 1" xfId="2034"/>
    <cellStyle name="標題 2" xfId="2035"/>
    <cellStyle name="標題 3" xfId="2036"/>
    <cellStyle name="標題 4" xfId="2037"/>
    <cellStyle name="표준" xfId="0" builtinId="0"/>
    <cellStyle name="표준 10" xfId="2038"/>
    <cellStyle name="표준 10 2" xfId="2039"/>
    <cellStyle name="표준 10 3" xfId="2040"/>
    <cellStyle name="표준 10 4" xfId="2041"/>
    <cellStyle name="표준 10 5" xfId="2042"/>
    <cellStyle name="표준 10 6" xfId="2043"/>
    <cellStyle name="표준 11" xfId="2044"/>
    <cellStyle name="표준 11 2" xfId="2045"/>
    <cellStyle name="표준 11 3" xfId="2046"/>
    <cellStyle name="표준 11 4" xfId="2047"/>
    <cellStyle name="표준 11 5" xfId="2048"/>
    <cellStyle name="표준 12" xfId="2049"/>
    <cellStyle name="표준 12 2" xfId="2050"/>
    <cellStyle name="표준 12 3" xfId="2051"/>
    <cellStyle name="표준 12 4" xfId="2052"/>
    <cellStyle name="표준 12 5" xfId="2053"/>
    <cellStyle name="표준 13" xfId="2054"/>
    <cellStyle name="표준 13 2" xfId="2055"/>
    <cellStyle name="표준 13 3" xfId="2056"/>
    <cellStyle name="표준 13 4" xfId="2057"/>
    <cellStyle name="표준 13 5" xfId="2058"/>
    <cellStyle name="표준 14" xfId="1"/>
    <cellStyle name="표준 14 2" xfId="2059"/>
    <cellStyle name="표준 14 3" xfId="2060"/>
    <cellStyle name="표준 14 4" xfId="2061"/>
    <cellStyle name="표준 14 5" xfId="2062"/>
    <cellStyle name="표준 15" xfId="2063"/>
    <cellStyle name="표준 15 2" xfId="2064"/>
    <cellStyle name="표준 15 3" xfId="2065"/>
    <cellStyle name="표준 15 4" xfId="2066"/>
    <cellStyle name="표준 15 5" xfId="2067"/>
    <cellStyle name="표준 16" xfId="2068"/>
    <cellStyle name="표준 16 2" xfId="2069"/>
    <cellStyle name="표준 16 3" xfId="2070"/>
    <cellStyle name="표준 16 4" xfId="2071"/>
    <cellStyle name="표준 16 5" xfId="2072"/>
    <cellStyle name="표준 17" xfId="2073"/>
    <cellStyle name="표준 17 2" xfId="2074"/>
    <cellStyle name="표준 17 3" xfId="2075"/>
    <cellStyle name="표준 17 4" xfId="2076"/>
    <cellStyle name="표준 17 5" xfId="2077"/>
    <cellStyle name="표준 18" xfId="2078"/>
    <cellStyle name="표준 18 2" xfId="2079"/>
    <cellStyle name="표준 18 3" xfId="2080"/>
    <cellStyle name="표준 18 4" xfId="2081"/>
    <cellStyle name="표준 18 5" xfId="2082"/>
    <cellStyle name="표준 18 6" xfId="2083"/>
    <cellStyle name="표준 19" xfId="2084"/>
    <cellStyle name="표준 19 2" xfId="2085"/>
    <cellStyle name="표준 19 3" xfId="2086"/>
    <cellStyle name="표준 19 4" xfId="2087"/>
    <cellStyle name="표준 19 5" xfId="2088"/>
    <cellStyle name="표준 19 6" xfId="2089"/>
    <cellStyle name="표준 2" xfId="2090"/>
    <cellStyle name="표준 2 10" xfId="2091"/>
    <cellStyle name="표준 2 11" xfId="2092"/>
    <cellStyle name="표준 2 12" xfId="2093"/>
    <cellStyle name="표준 2 13" xfId="2094"/>
    <cellStyle name="표준 2 14" xfId="2095"/>
    <cellStyle name="표준 2 15" xfId="2096"/>
    <cellStyle name="표준 2 15 2" xfId="2097"/>
    <cellStyle name="표준 2 15 3" xfId="2098"/>
    <cellStyle name="표준 2 16" xfId="2099"/>
    <cellStyle name="표준 2 17" xfId="2100"/>
    <cellStyle name="표준 2 18" xfId="2101"/>
    <cellStyle name="표준 2 19" xfId="2102"/>
    <cellStyle name="표준 2 2" xfId="2103"/>
    <cellStyle name="표준 2 2 10" xfId="2104"/>
    <cellStyle name="표준 2 2 11" xfId="2105"/>
    <cellStyle name="표준 2 2 12" xfId="2106"/>
    <cellStyle name="표준 2 2 2" xfId="2107"/>
    <cellStyle name="표준 2 2 2 10" xfId="2108"/>
    <cellStyle name="표준 2 2 2 2" xfId="2109"/>
    <cellStyle name="표준 2 2 2 3" xfId="2110"/>
    <cellStyle name="표준 2 2 2 4" xfId="2111"/>
    <cellStyle name="표준 2 2 2 5" xfId="2112"/>
    <cellStyle name="표준 2 2 2 6" xfId="2113"/>
    <cellStyle name="표준 2 2 2 7" xfId="2114"/>
    <cellStyle name="표준 2 2 2 8" xfId="2115"/>
    <cellStyle name="표준 2 2 2 9" xfId="2116"/>
    <cellStyle name="표준 2 2 3" xfId="2117"/>
    <cellStyle name="표준 2 2 4" xfId="2118"/>
    <cellStyle name="표준 2 2 5" xfId="2119"/>
    <cellStyle name="표준 2 2 6" xfId="2120"/>
    <cellStyle name="표준 2 2 7" xfId="2121"/>
    <cellStyle name="표준 2 2 8" xfId="2122"/>
    <cellStyle name="표준 2 2 9" xfId="2123"/>
    <cellStyle name="표준 2 20" xfId="2124"/>
    <cellStyle name="표준 2 21" xfId="2125"/>
    <cellStyle name="표준 2 22" xfId="2126"/>
    <cellStyle name="표준 2 23" xfId="2127"/>
    <cellStyle name="표준 2 24" xfId="2128"/>
    <cellStyle name="표준 2 25" xfId="2129"/>
    <cellStyle name="표준 2 26" xfId="2130"/>
    <cellStyle name="표준 2 27" xfId="2131"/>
    <cellStyle name="표준 2 28" xfId="2132"/>
    <cellStyle name="표준 2 29" xfId="2133"/>
    <cellStyle name="표준 2 3" xfId="2134"/>
    <cellStyle name="표준 2 3 2" xfId="2135"/>
    <cellStyle name="표준 2 3 3" xfId="2136"/>
    <cellStyle name="표준 2 3 4" xfId="2137"/>
    <cellStyle name="표준 2 3 5" xfId="2138"/>
    <cellStyle name="표준 2 3 6" xfId="2139"/>
    <cellStyle name="표준 2 30" xfId="2140"/>
    <cellStyle name="표준 2 31" xfId="2141"/>
    <cellStyle name="표준 2 32" xfId="2142"/>
    <cellStyle name="표준 2 33" xfId="2143"/>
    <cellStyle name="표준 2 34" xfId="2144"/>
    <cellStyle name="표준 2 35" xfId="2145"/>
    <cellStyle name="표준 2 36" xfId="2146"/>
    <cellStyle name="표준 2 37" xfId="2147"/>
    <cellStyle name="표준 2 38" xfId="2148"/>
    <cellStyle name="표준 2 39" xfId="2149"/>
    <cellStyle name="표준 2 4" xfId="2150"/>
    <cellStyle name="표준 2 5" xfId="2151"/>
    <cellStyle name="표준 2 6" xfId="2152"/>
    <cellStyle name="표준 2 7" xfId="2153"/>
    <cellStyle name="표준 2 8" xfId="2154"/>
    <cellStyle name="표준 2 9" xfId="2155"/>
    <cellStyle name="표준 20" xfId="2156"/>
    <cellStyle name="표준 20 2" xfId="2157"/>
    <cellStyle name="표준 20 3" xfId="2158"/>
    <cellStyle name="표준 20 4" xfId="2159"/>
    <cellStyle name="표준 20 5" xfId="2160"/>
    <cellStyle name="표준 21" xfId="2161"/>
    <cellStyle name="표준 21 2" xfId="2162"/>
    <cellStyle name="표준 21 3" xfId="2163"/>
    <cellStyle name="표준 21 4" xfId="2164"/>
    <cellStyle name="표준 21 5" xfId="2165"/>
    <cellStyle name="표준 21 6" xfId="2166"/>
    <cellStyle name="표준 22" xfId="2167"/>
    <cellStyle name="표준 22 2" xfId="2168"/>
    <cellStyle name="표준 22 3" xfId="2169"/>
    <cellStyle name="표준 22 4" xfId="2170"/>
    <cellStyle name="표준 22 5" xfId="2171"/>
    <cellStyle name="표준 23" xfId="2172"/>
    <cellStyle name="표준 23 2" xfId="2173"/>
    <cellStyle name="표준 23 3" xfId="2174"/>
    <cellStyle name="표준 23 4" xfId="2175"/>
    <cellStyle name="표준 23 5" xfId="2176"/>
    <cellStyle name="표준 24" xfId="2177"/>
    <cellStyle name="표준 24 2" xfId="2178"/>
    <cellStyle name="표준 24 3" xfId="2179"/>
    <cellStyle name="표준 24 4" xfId="2180"/>
    <cellStyle name="표준 24 5" xfId="2181"/>
    <cellStyle name="표준 25" xfId="2182"/>
    <cellStyle name="표준 25 2" xfId="2183"/>
    <cellStyle name="표준 25 3" xfId="2184"/>
    <cellStyle name="표준 25 4" xfId="2185"/>
    <cellStyle name="표준 25 5" xfId="2186"/>
    <cellStyle name="표준 26" xfId="2187"/>
    <cellStyle name="표준 26 2" xfId="2188"/>
    <cellStyle name="표준 26 3" xfId="2189"/>
    <cellStyle name="표준 26 3 2" xfId="2190"/>
    <cellStyle name="표준 26 3 2 2" xfId="2191"/>
    <cellStyle name="표준 26 3 2 2 2" xfId="2192"/>
    <cellStyle name="표준 26 3 2 3" xfId="2193"/>
    <cellStyle name="표준 26 3 2 3 2" xfId="2194"/>
    <cellStyle name="표준 26 3 2 4" xfId="2195"/>
    <cellStyle name="표준 26 3 3" xfId="2196"/>
    <cellStyle name="표준 26 3 3 2" xfId="2197"/>
    <cellStyle name="표준 26 3 3 2 2" xfId="2198"/>
    <cellStyle name="표준 26 3 3 3" xfId="2199"/>
    <cellStyle name="표준 26 3 3 3 2" xfId="2200"/>
    <cellStyle name="표준 26 3 3 4" xfId="2201"/>
    <cellStyle name="표준 26 3 4" xfId="2202"/>
    <cellStyle name="표준 26 3 4 2" xfId="2203"/>
    <cellStyle name="표준 26 3 5" xfId="2204"/>
    <cellStyle name="표준 26 3 5 2" xfId="2205"/>
    <cellStyle name="표준 26 3 6" xfId="2206"/>
    <cellStyle name="표준 27" xfId="2207"/>
    <cellStyle name="표준 28" xfId="2208"/>
    <cellStyle name="표준 29" xfId="2209"/>
    <cellStyle name="표준 3" xfId="2210"/>
    <cellStyle name="표준 3 2" xfId="2211"/>
    <cellStyle name="표준 3 2 2" xfId="2212"/>
    <cellStyle name="표준 3 2 3" xfId="2213"/>
    <cellStyle name="표준 3 2 4" xfId="2214"/>
    <cellStyle name="표준 3 2 5" xfId="2215"/>
    <cellStyle name="표준 3 3" xfId="2216"/>
    <cellStyle name="표준 30" xfId="2217"/>
    <cellStyle name="표준 31" xfId="2218"/>
    <cellStyle name="표준 32" xfId="2219"/>
    <cellStyle name="표준 33" xfId="2220"/>
    <cellStyle name="표준 34" xfId="2221"/>
    <cellStyle name="표준 35" xfId="2222"/>
    <cellStyle name="표준 36" xfId="2223"/>
    <cellStyle name="표준 37" xfId="2224"/>
    <cellStyle name="표준 38" xfId="2225"/>
    <cellStyle name="표준 39" xfId="2226"/>
    <cellStyle name="표준 39 2" xfId="2227"/>
    <cellStyle name="표준 39 2 2" xfId="2228"/>
    <cellStyle name="표준 39 2 2 2" xfId="2229"/>
    <cellStyle name="표준 39 2 3" xfId="2230"/>
    <cellStyle name="표준 39 2 3 2" xfId="2231"/>
    <cellStyle name="표준 39 2 4" xfId="2232"/>
    <cellStyle name="표준 39 3" xfId="2233"/>
    <cellStyle name="표준 39 3 2" xfId="2234"/>
    <cellStyle name="표준 39 3 2 2" xfId="2235"/>
    <cellStyle name="표준 39 3 3" xfId="2236"/>
    <cellStyle name="표준 39 3 3 2" xfId="2237"/>
    <cellStyle name="표준 39 3 4" xfId="2238"/>
    <cellStyle name="표준 39 4" xfId="2239"/>
    <cellStyle name="표준 39 4 2" xfId="2240"/>
    <cellStyle name="표준 39 5" xfId="2241"/>
    <cellStyle name="표준 39 5 2" xfId="2242"/>
    <cellStyle name="표준 39 6" xfId="2243"/>
    <cellStyle name="표준 4" xfId="2244"/>
    <cellStyle name="표준 40" xfId="2245"/>
    <cellStyle name="표준 45" xfId="2246"/>
    <cellStyle name="표준 47" xfId="2247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2260"/>
    <cellStyle name="표준 8 2" xfId="2261"/>
    <cellStyle name="표준 8 3" xfId="2262"/>
    <cellStyle name="표준 8 4" xfId="2263"/>
    <cellStyle name="표준 8 5" xfId="2264"/>
    <cellStyle name="표준 8 6" xfId="2265"/>
    <cellStyle name="표준 8 7" xfId="2266"/>
    <cellStyle name="표준 9" xfId="2267"/>
    <cellStyle name="표준 9 10" xfId="2268"/>
    <cellStyle name="표준 9 10 2" xfId="2269"/>
    <cellStyle name="표준 9 2" xfId="2270"/>
    <cellStyle name="표준 9 3" xfId="2271"/>
    <cellStyle name="표준 9 4" xfId="2272"/>
    <cellStyle name="표준 9 5" xfId="2273"/>
    <cellStyle name="표준 9 6" xfId="2274"/>
    <cellStyle name="표준 9 7" xfId="2275"/>
    <cellStyle name="표준 9 8" xfId="2276"/>
    <cellStyle name="표준 9 9" xfId="2277"/>
    <cellStyle name="標準_0120h4fnfcst2" xfId="2278"/>
    <cellStyle name="하이퍼링크 2" xfId="2279"/>
    <cellStyle name="하이퍼링크 2 2" xfId="2280"/>
    <cellStyle name="合計" xfId="2281"/>
    <cellStyle name="好" xfId="2282"/>
    <cellStyle name="Accent1 - 20%" xfId="2283"/>
    <cellStyle name="Accent1 - 40%" xfId="2284"/>
    <cellStyle name="Accent1 - 60%" xfId="2285"/>
    <cellStyle name="Accent2 - 20%" xfId="2286"/>
    <cellStyle name="Accent2 - 40%" xfId="2287"/>
    <cellStyle name="Accent2 - 60%" xfId="2288"/>
    <cellStyle name="Accent3 - 20%" xfId="2289"/>
    <cellStyle name="Accent3 - 40%" xfId="2290"/>
    <cellStyle name="Accent3 - 60%" xfId="2291"/>
    <cellStyle name="Accent4 - 20%" xfId="2292"/>
    <cellStyle name="Accent4 - 40%" xfId="2293"/>
    <cellStyle name="Accent4 - 60%" xfId="2294"/>
    <cellStyle name="Accent5 - 20%" xfId="2295"/>
    <cellStyle name="Accent5 - 40%" xfId="2296"/>
    <cellStyle name="Accent5 - 60%" xfId="2297"/>
    <cellStyle name="Accent6 - 20%" xfId="2298"/>
    <cellStyle name="Accent6 - 40%" xfId="2299"/>
    <cellStyle name="Accent6 - 60%" xfId="2300"/>
    <cellStyle name="Calc Currency (0)" xfId="2301"/>
    <cellStyle name="Calc Currency (2)" xfId="2302"/>
    <cellStyle name="Calc Percent (0)" xfId="2303"/>
    <cellStyle name="Calc Percent (1)" xfId="2304"/>
    <cellStyle name="Calc Percent (2)" xfId="2305"/>
    <cellStyle name="Calc Units (0)" xfId="2306"/>
    <cellStyle name="Calc Units (1)" xfId="2307"/>
    <cellStyle name="Calc Units (2)" xfId="2308"/>
    <cellStyle name="category" xfId="2309"/>
    <cellStyle name="ColumnHeader" xfId="2310"/>
    <cellStyle name="Comma [0] 2" xfId="2311"/>
    <cellStyle name="Comma [0] 2 2" xfId="2312"/>
    <cellStyle name="Comma [0] 2 4" xfId="2313"/>
    <cellStyle name="Comma [0] 2 5" xfId="2314"/>
    <cellStyle name="Comma [0] 2 6" xfId="2315"/>
    <cellStyle name="Comma [0] 3" xfId="2316"/>
    <cellStyle name="Comma [0] 4" xfId="2317"/>
    <cellStyle name="Comma [0] 4 2" xfId="2318"/>
    <cellStyle name="Comma [0] 5" xfId="2319"/>
    <cellStyle name="Comma [0] 6" xfId="2320"/>
    <cellStyle name="Comma [0] 7" xfId="2321"/>
    <cellStyle name="Comma [0]_500700서버 2003년 4월 가격표1" xfId="2322"/>
    <cellStyle name="Comma [00]" xfId="2323"/>
    <cellStyle name="Comma 2" xfId="2324"/>
    <cellStyle name="Comma 3" xfId="2325"/>
    <cellStyle name="Comma 4" xfId="2326"/>
    <cellStyle name="Comma 5" xfId="2327"/>
    <cellStyle name="comma zerodec" xfId="2328"/>
    <cellStyle name="Comma0 - Modelo1" xfId="2329"/>
    <cellStyle name="Comma0 - Style1" xfId="2330"/>
    <cellStyle name="Comma1 - Modelo2" xfId="2331"/>
    <cellStyle name="Comma1 - Style2" xfId="2332"/>
    <cellStyle name="commit" xfId="2333"/>
    <cellStyle name="commit 10" xfId="2334"/>
    <cellStyle name="commit 2" xfId="2335"/>
    <cellStyle name="commit 2 2" xfId="2336"/>
    <cellStyle name="commit 2 2 2" xfId="2337"/>
    <cellStyle name="commit 2 2 3" xfId="2338"/>
    <cellStyle name="commit 2 2 4" xfId="2339"/>
    <cellStyle name="commit 2 2 5" xfId="2340"/>
    <cellStyle name="commit 2 2 6" xfId="2341"/>
    <cellStyle name="commit 2 2 7" xfId="2342"/>
    <cellStyle name="commit 2 2_Dsplay &amp; BTO SKU" xfId="2343"/>
    <cellStyle name="commit 2 3" xfId="2344"/>
    <cellStyle name="commit 2 4" xfId="2345"/>
    <cellStyle name="commit 2 5" xfId="2346"/>
    <cellStyle name="commit 2 6" xfId="2347"/>
    <cellStyle name="commit 2 7" xfId="2348"/>
    <cellStyle name="commit 2 8" xfId="2349"/>
    <cellStyle name="commit 2_Dsplay &amp; BTO SKU" xfId="2350"/>
    <cellStyle name="commit 3" xfId="2351"/>
    <cellStyle name="commit 3 2" xfId="2352"/>
    <cellStyle name="commit 3 2 2" xfId="2353"/>
    <cellStyle name="commit 3 2 3" xfId="2354"/>
    <cellStyle name="commit 3 2 4" xfId="2355"/>
    <cellStyle name="commit 3 2 5" xfId="2356"/>
    <cellStyle name="commit 3 2 6" xfId="2357"/>
    <cellStyle name="commit 3 2 7" xfId="2358"/>
    <cellStyle name="commit 3 2_Dsplay &amp; BTO SKU" xfId="2359"/>
    <cellStyle name="commit 3 3" xfId="2360"/>
    <cellStyle name="commit 3 4" xfId="2361"/>
    <cellStyle name="commit 3 5" xfId="2362"/>
    <cellStyle name="commit 3 6" xfId="2363"/>
    <cellStyle name="commit 3 7" xfId="2364"/>
    <cellStyle name="commit 3 8" xfId="2365"/>
    <cellStyle name="commit 3_Dsplay &amp; BTO SKU" xfId="2366"/>
    <cellStyle name="commit 4" xfId="2367"/>
    <cellStyle name="commit 4 2" xfId="2368"/>
    <cellStyle name="commit 4 3" xfId="2369"/>
    <cellStyle name="commit 4 4" xfId="2370"/>
    <cellStyle name="commit 4 5" xfId="2371"/>
    <cellStyle name="commit 4 6" xfId="2372"/>
    <cellStyle name="commit 4 7" xfId="2373"/>
    <cellStyle name="commit 4_Dsplay &amp; BTO SKU" xfId="2374"/>
    <cellStyle name="commit 5" xfId="2375"/>
    <cellStyle name="commit 6" xfId="2376"/>
    <cellStyle name="commit 7" xfId="2377"/>
    <cellStyle name="commit 8" xfId="2378"/>
    <cellStyle name="commit 9" xfId="2379"/>
    <cellStyle name="commit_Dsplay &amp; BTO SKU" xfId="2380"/>
    <cellStyle name="Currency [0] 2" xfId="2381"/>
    <cellStyle name="Currency [00]" xfId="2382"/>
    <cellStyle name="Currency 2" xfId="2383"/>
    <cellStyle name="Currency1" xfId="2384"/>
    <cellStyle name="Date Short" xfId="2385"/>
    <cellStyle name="DealBlock" xfId="2386"/>
    <cellStyle name="DealHeader" xfId="2387"/>
    <cellStyle name="DELTA" xfId="2388"/>
    <cellStyle name="Dezimal [0]_laroux" xfId="2389"/>
    <cellStyle name="Dezimal_laroux" xfId="2390"/>
    <cellStyle name="Dia" xfId="2391"/>
    <cellStyle name="Dollar (zero dec)" xfId="2392"/>
    <cellStyle name="Emphasis 1" xfId="2393"/>
    <cellStyle name="Emphasis 2" xfId="2394"/>
    <cellStyle name="Emphasis 3" xfId="2395"/>
    <cellStyle name="Encabez1" xfId="2396"/>
    <cellStyle name="Encabez2" xfId="2397"/>
    <cellStyle name="Enter Currency (0)" xfId="2398"/>
    <cellStyle name="Enter Currency (2)" xfId="2399"/>
    <cellStyle name="Enter Units (0)" xfId="2400"/>
    <cellStyle name="Enter Units (1)" xfId="2401"/>
    <cellStyle name="Enter Units (2)" xfId="2402"/>
    <cellStyle name="Excel_BuiltIn_Comma_0 1" xfId="2403"/>
    <cellStyle name="F2" xfId="2404"/>
    <cellStyle name="F3" xfId="2405"/>
    <cellStyle name="F4" xfId="2406"/>
    <cellStyle name="F5" xfId="2407"/>
    <cellStyle name="F6" xfId="2408"/>
    <cellStyle name="F7" xfId="2409"/>
    <cellStyle name="F8" xfId="2410"/>
    <cellStyle name="Fijo" xfId="2411"/>
    <cellStyle name="Financiero" xfId="2412"/>
    <cellStyle name="Formulas" xfId="2413"/>
    <cellStyle name="Grey" xfId="2414"/>
    <cellStyle name="HEADER" xfId="2415"/>
    <cellStyle name="Header1" xfId="2416"/>
    <cellStyle name="Header2" xfId="2417"/>
    <cellStyle name="HPConfidential" xfId="2418"/>
    <cellStyle name="Hyperlink 2" xfId="2419"/>
    <cellStyle name="Input [yellow]" xfId="2420"/>
    <cellStyle name="Jun" xfId="2421"/>
    <cellStyle name="Jun 5" xfId="2422"/>
    <cellStyle name="Legal 8½ x 14 in" xfId="2423"/>
    <cellStyle name="Link Currency (0)" xfId="2424"/>
    <cellStyle name="Link Currency (2)" xfId="2425"/>
    <cellStyle name="Link Units (0)" xfId="2426"/>
    <cellStyle name="Link Units (1)" xfId="2427"/>
    <cellStyle name="Link Units (2)" xfId="2428"/>
    <cellStyle name="Millares [0]_10 AVERIAS MASIVAS + ANT" xfId="2429"/>
    <cellStyle name="Millares_10 AVERIAS MASIVAS + ANT" xfId="2430"/>
    <cellStyle name="Milliers [0]_Arabian Spec" xfId="2431"/>
    <cellStyle name="Milliers_Arabian Spec" xfId="2432"/>
    <cellStyle name="Model" xfId="2433"/>
    <cellStyle name="Mon?aire [0]_Arabian Spec" xfId="2434"/>
    <cellStyle name="Mon?aire_Arabian Spec" xfId="2435"/>
    <cellStyle name="Moneda [0]_10 AVERIAS MASIVAS + ANT" xfId="2436"/>
    <cellStyle name="No-Black-Millions" xfId="2437"/>
    <cellStyle name="Normal - Style1" xfId="2438"/>
    <cellStyle name="Normal - Style1 2" xfId="2439"/>
    <cellStyle name="Normal - Style1 2 2" xfId="2440"/>
    <cellStyle name="Normal - Style1 2 3" xfId="2441"/>
    <cellStyle name="Normal - Style1 3" xfId="2442"/>
    <cellStyle name="Normal - Style1 4" xfId="2443"/>
    <cellStyle name="Normal - Style1 5" xfId="2444"/>
    <cellStyle name="Normal - Style1 6" xfId="2445"/>
    <cellStyle name="Normal 10" xfId="2446"/>
    <cellStyle name="Normal 2" xfId="2447"/>
    <cellStyle name="Normal 2 10" xfId="2448"/>
    <cellStyle name="Normal 2 11" xfId="2449"/>
    <cellStyle name="Normal 2 12" xfId="2450"/>
    <cellStyle name="Normal 2 13" xfId="2451"/>
    <cellStyle name="Normal 2 2" xfId="2452"/>
    <cellStyle name="Normal 2 2 2" xfId="2453"/>
    <cellStyle name="Normal 2 2 3" xfId="2454"/>
    <cellStyle name="Normal 2 3" xfId="2455"/>
    <cellStyle name="Normal 2 3 2" xfId="2456"/>
    <cellStyle name="Normal 2 4" xfId="2457"/>
    <cellStyle name="Normal 2 4 2" xfId="2458"/>
    <cellStyle name="Normal 2 4 3" xfId="2459"/>
    <cellStyle name="Normal 2 4 4" xfId="2460"/>
    <cellStyle name="Normal 2 5" xfId="2461"/>
    <cellStyle name="Normal 2 6" xfId="2462"/>
    <cellStyle name="Normal 2 7" xfId="2463"/>
    <cellStyle name="Normal 2 8" xfId="2464"/>
    <cellStyle name="Normal 2 9" xfId="2465"/>
    <cellStyle name="Normal 2_CPC Pricing - Nov'09 Q1FY10(Rev 5) (2)" xfId="2466"/>
    <cellStyle name="Normal 3" xfId="2467"/>
    <cellStyle name="Normal 3 2" xfId="2468"/>
    <cellStyle name="Normal 3 2 2" xfId="2469"/>
    <cellStyle name="Normal 3 3" xfId="2470"/>
    <cellStyle name="Normal 3 3 2" xfId="2471"/>
    <cellStyle name="Normal 3 4" xfId="2472"/>
    <cellStyle name="Normal 3 4 2" xfId="2473"/>
    <cellStyle name="Normal 3 4 3" xfId="2474"/>
    <cellStyle name="Normal 3 5" xfId="2475"/>
    <cellStyle name="Normal 3 6" xfId="2476"/>
    <cellStyle name="Normal 3 7" xfId="2477"/>
    <cellStyle name="Normal 3_커머셜 옵션 가격표 (SPO- Jan'10) (2)" xfId="2478"/>
    <cellStyle name="Normal 4" xfId="2479"/>
    <cellStyle name="Normal 4 2" xfId="2480"/>
    <cellStyle name="Normal 4 2 2" xfId="2481"/>
    <cellStyle name="Normal 4 2 3" xfId="2482"/>
    <cellStyle name="Normal 4 3" xfId="2483"/>
    <cellStyle name="Normal 4 4" xfId="2484"/>
    <cellStyle name="Normal 4 5" xfId="2485"/>
    <cellStyle name="Normal 4 6" xfId="2486"/>
    <cellStyle name="Normal 5" xfId="2487"/>
    <cellStyle name="Normal 5 2" xfId="2488"/>
    <cellStyle name="Normal 5 2 2" xfId="2489"/>
    <cellStyle name="Normal 5 2 3" xfId="2490"/>
    <cellStyle name="Normal 5 3" xfId="2491"/>
    <cellStyle name="Normal 5 4" xfId="2492"/>
    <cellStyle name="Normal 5 5" xfId="2493"/>
    <cellStyle name="Normal 5 6" xfId="2494"/>
    <cellStyle name="Normal 6" xfId="2495"/>
    <cellStyle name="Normal 6 2" xfId="2496"/>
    <cellStyle name="Normal 6 2 2" xfId="2497"/>
    <cellStyle name="Normal 6 2 3" xfId="2498"/>
    <cellStyle name="Normal 6 3" xfId="2499"/>
    <cellStyle name="Normal 6 4" xfId="2500"/>
    <cellStyle name="Normal 6 5" xfId="2501"/>
    <cellStyle name="Normal 6 6" xfId="2502"/>
    <cellStyle name="Normal 8" xfId="2503"/>
    <cellStyle name="Normal 8 2" xfId="2504"/>
    <cellStyle name="Normal 8 2 2" xfId="2505"/>
    <cellStyle name="Normal 8 2 3" xfId="2506"/>
    <cellStyle name="Normal_18th Feb Cost" xfId="2507"/>
    <cellStyle name="Œ…‹æØ‚è [0.00]_laroux" xfId="2508"/>
    <cellStyle name="Œ…‹æØ‚è_laroux" xfId="2509"/>
    <cellStyle name="Option" xfId="2510"/>
    <cellStyle name="Option 10" xfId="2511"/>
    <cellStyle name="Option 2" xfId="2512"/>
    <cellStyle name="Option 2 2" xfId="2513"/>
    <cellStyle name="Option 2 2 2" xfId="2514"/>
    <cellStyle name="Option 2 2 3" xfId="2515"/>
    <cellStyle name="Option 2 2 4" xfId="2516"/>
    <cellStyle name="Option 2 2 5" xfId="2517"/>
    <cellStyle name="Option 2 2 6" xfId="2518"/>
    <cellStyle name="Option 2 2 7" xfId="2519"/>
    <cellStyle name="Option 2 3" xfId="2520"/>
    <cellStyle name="Option 2 4" xfId="2521"/>
    <cellStyle name="Option 2 5" xfId="2522"/>
    <cellStyle name="Option 2 6" xfId="2523"/>
    <cellStyle name="Option 2 7" xfId="2524"/>
    <cellStyle name="Option 2 8" xfId="2525"/>
    <cellStyle name="Option 3" xfId="2526"/>
    <cellStyle name="Option 3 2" xfId="2527"/>
    <cellStyle name="Option 3 2 2" xfId="2528"/>
    <cellStyle name="Option 3 2 3" xfId="2529"/>
    <cellStyle name="Option 3 2 4" xfId="2530"/>
    <cellStyle name="Option 3 2 5" xfId="2531"/>
    <cellStyle name="Option 3 2 6" xfId="2532"/>
    <cellStyle name="Option 3 2 7" xfId="2533"/>
    <cellStyle name="Option 3 3" xfId="2534"/>
    <cellStyle name="Option 3 4" xfId="2535"/>
    <cellStyle name="Option 3 5" xfId="2536"/>
    <cellStyle name="Option 3 6" xfId="2537"/>
    <cellStyle name="Option 3 7" xfId="2538"/>
    <cellStyle name="Option 3 8" xfId="2539"/>
    <cellStyle name="Option 4" xfId="2540"/>
    <cellStyle name="Option 4 2" xfId="2541"/>
    <cellStyle name="Option 4 3" xfId="2542"/>
    <cellStyle name="Option 4 4" xfId="2543"/>
    <cellStyle name="Option 4 5" xfId="2544"/>
    <cellStyle name="Option 4 6" xfId="2545"/>
    <cellStyle name="Option 4 7" xfId="2546"/>
    <cellStyle name="Option 5" xfId="2547"/>
    <cellStyle name="Option 6" xfId="2548"/>
    <cellStyle name="Option 7" xfId="2549"/>
    <cellStyle name="Option 8" xfId="2550"/>
    <cellStyle name="Option 9" xfId="2551"/>
    <cellStyle name="Percent [0]" xfId="2552"/>
    <cellStyle name="Percent [00]" xfId="2553"/>
    <cellStyle name="Percent [2]" xfId="2554"/>
    <cellStyle name="Percent 2" xfId="2555"/>
    <cellStyle name="Percent 3" xfId="2556"/>
    <cellStyle name="Percent 4" xfId="2557"/>
    <cellStyle name="Percent 4 2" xfId="2558"/>
    <cellStyle name="Percent 5" xfId="2559"/>
    <cellStyle name="Percent 6" xfId="2560"/>
    <cellStyle name="PrePop Currency (0)" xfId="2561"/>
    <cellStyle name="PrePop Currency (2)" xfId="2562"/>
    <cellStyle name="PrePop Units (0)" xfId="2563"/>
    <cellStyle name="PrePop Units (1)" xfId="2564"/>
    <cellStyle name="PrePop Units (2)" xfId="2565"/>
    <cellStyle name="Product" xfId="2566"/>
    <cellStyle name="SAPBEXaggData" xfId="2567"/>
    <cellStyle name="SAPBEXaggDataEmph" xfId="2568"/>
    <cellStyle name="SAPBEXaggItem" xfId="2569"/>
    <cellStyle name="SAPBEXaggItemX" xfId="2570"/>
    <cellStyle name="SAPBEXchaText" xfId="2571"/>
    <cellStyle name="SAPBEXexcBad7" xfId="2572"/>
    <cellStyle name="SAPBEXexcBad8" xfId="2573"/>
    <cellStyle name="SAPBEXexcBad9" xfId="2574"/>
    <cellStyle name="SAPBEXexcCritical4" xfId="2575"/>
    <cellStyle name="SAPBEXexcCritical5" xfId="2576"/>
    <cellStyle name="SAPBEXexcCritical6" xfId="2577"/>
    <cellStyle name="SAPBEXexcGood1" xfId="2578"/>
    <cellStyle name="SAPBEXexcGood2" xfId="2579"/>
    <cellStyle name="SAPBEXexcGood3" xfId="2580"/>
    <cellStyle name="SAPBEXfilterDrill" xfId="2581"/>
    <cellStyle name="SAPBEXfilterItem" xfId="2582"/>
    <cellStyle name="SAPBEXfilterText" xfId="2583"/>
    <cellStyle name="SAPBEXformats" xfId="2584"/>
    <cellStyle name="SAPBEXheaderItem" xfId="2585"/>
    <cellStyle name="SAPBEXheaderText" xfId="2586"/>
    <cellStyle name="SAPBEXHLevel0" xfId="2587"/>
    <cellStyle name="SAPBEXHLevel0X" xfId="2588"/>
    <cellStyle name="SAPBEXHLevel1" xfId="2589"/>
    <cellStyle name="SAPBEXHLevel1X" xfId="2590"/>
    <cellStyle name="SAPBEXHLevel2" xfId="2591"/>
    <cellStyle name="SAPBEXHLevel2X" xfId="2592"/>
    <cellStyle name="SAPBEXHLevel3" xfId="2593"/>
    <cellStyle name="SAPBEXHLevel3X" xfId="2594"/>
    <cellStyle name="SAPBEXinputData" xfId="2595"/>
    <cellStyle name="SAPBEXresData" xfId="2596"/>
    <cellStyle name="SAPBEXresDataEmph" xfId="2597"/>
    <cellStyle name="SAPBEXresItem" xfId="2598"/>
    <cellStyle name="SAPBEXresItemX" xfId="2599"/>
    <cellStyle name="SAPBEXstdData" xfId="2600"/>
    <cellStyle name="SAPBEXstdDataEmph" xfId="2601"/>
    <cellStyle name="SAPBEXstdItem" xfId="2602"/>
    <cellStyle name="SAPBEXstdItemX" xfId="2603"/>
    <cellStyle name="SAPBEXtitle" xfId="2604"/>
    <cellStyle name="SAPBEXundefined" xfId="2605"/>
    <cellStyle name="SectionHeader" xfId="2606"/>
    <cellStyle name="Sheet Title" xfId="2607"/>
    <cellStyle name="Standard_laroux" xfId="2608"/>
    <cellStyle name="Style 1" xfId="2609"/>
    <cellStyle name="subhead" xfId="2610"/>
    <cellStyle name="Text Indent A" xfId="2611"/>
    <cellStyle name="Text Indent B" xfId="2612"/>
    <cellStyle name="Text Indent C" xfId="2613"/>
    <cellStyle name="W?rung [0]_laroux" xfId="2614"/>
    <cellStyle name="W?rung_laroux" xfId="26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876299</xdr:colOff>
      <xdr:row>3</xdr:row>
      <xdr:rowOff>19050</xdr:rowOff>
    </xdr:from>
    <xdr:to>
      <xdr:col>6</xdr:col>
      <xdr:colOff>1006669</xdr:colOff>
      <xdr:row>11</xdr:row>
      <xdr:rowOff>95250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8099" y="914400"/>
          <a:ext cx="305454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876299</xdr:colOff>
      <xdr:row>3</xdr:row>
      <xdr:rowOff>19050</xdr:rowOff>
    </xdr:from>
    <xdr:to>
      <xdr:col>6</xdr:col>
      <xdr:colOff>1006669</xdr:colOff>
      <xdr:row>11</xdr:row>
      <xdr:rowOff>95250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8099" y="914400"/>
          <a:ext cx="305454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876299</xdr:colOff>
      <xdr:row>3</xdr:row>
      <xdr:rowOff>19050</xdr:rowOff>
    </xdr:from>
    <xdr:to>
      <xdr:col>6</xdr:col>
      <xdr:colOff>1006669</xdr:colOff>
      <xdr:row>11</xdr:row>
      <xdr:rowOff>95250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8099" y="914400"/>
          <a:ext cx="305454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876299</xdr:colOff>
      <xdr:row>3</xdr:row>
      <xdr:rowOff>19050</xdr:rowOff>
    </xdr:from>
    <xdr:to>
      <xdr:col>6</xdr:col>
      <xdr:colOff>1006669</xdr:colOff>
      <xdr:row>11</xdr:row>
      <xdr:rowOff>95250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8099" y="914400"/>
          <a:ext cx="305454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6"/>
  <sheetViews>
    <sheetView view="pageBreakPreview" topLeftCell="A7" workbookViewId="0">
      <selection activeCell="B34" sqref="B34"/>
    </sheetView>
  </sheetViews>
  <sheetFormatPr defaultRowHeight="15" customHeight="1"/>
  <cols>
    <col min="1" max="1" width="13.625" style="1" customWidth="1"/>
    <col min="2" max="2" width="19.875" style="1" customWidth="1"/>
    <col min="3" max="3" width="5.5" style="4" customWidth="1"/>
    <col min="4" max="4" width="12.5" style="4" customWidth="1"/>
    <col min="5" max="5" width="12.875" style="4" customWidth="1"/>
    <col min="6" max="6" width="13" style="4" customWidth="1"/>
    <col min="7" max="7" width="14.5" style="4" customWidth="1"/>
    <col min="8" max="8" width="11.75" style="1" bestFit="1" customWidth="1"/>
    <col min="9" max="16384" width="9" style="1"/>
  </cols>
  <sheetData>
    <row r="1" spans="1:8" ht="27.75" customHeight="1">
      <c r="A1" s="46" t="s">
        <v>0</v>
      </c>
      <c r="B1" s="46"/>
      <c r="C1" s="46"/>
      <c r="D1" s="46"/>
      <c r="E1" s="46"/>
      <c r="F1" s="46"/>
      <c r="G1" s="46"/>
    </row>
    <row r="2" spans="1:8" ht="15" customHeight="1">
      <c r="A2" s="2"/>
      <c r="B2" s="2"/>
      <c r="C2" s="3"/>
      <c r="D2" s="3"/>
      <c r="E2" s="3"/>
    </row>
    <row r="3" spans="1:8" ht="27.75" customHeight="1" thickBot="1">
      <c r="A3" s="47" t="s">
        <v>29</v>
      </c>
      <c r="B3" s="47"/>
      <c r="C3" s="5" t="s">
        <v>1</v>
      </c>
      <c r="D3" s="6"/>
      <c r="E3" s="6"/>
    </row>
    <row r="4" spans="1:8" ht="15" customHeight="1">
      <c r="A4" s="7" t="s">
        <v>2</v>
      </c>
      <c r="B4" s="8"/>
      <c r="C4" s="9"/>
      <c r="D4" s="6"/>
      <c r="E4" s="6"/>
    </row>
    <row r="5" spans="1:8" ht="15" customHeight="1">
      <c r="A5" s="7" t="s">
        <v>3</v>
      </c>
      <c r="B5" s="8"/>
      <c r="C5" s="6"/>
      <c r="D5" s="6"/>
      <c r="E5" s="6"/>
    </row>
    <row r="6" spans="1:8" ht="15" customHeight="1">
      <c r="A6" s="7" t="s">
        <v>4</v>
      </c>
      <c r="B6" s="8"/>
      <c r="C6" s="6"/>
      <c r="D6" s="6"/>
      <c r="E6" s="6"/>
    </row>
    <row r="7" spans="1:8" ht="15" customHeight="1">
      <c r="A7" s="2"/>
      <c r="B7" s="2"/>
      <c r="C7" s="6"/>
      <c r="D7" s="6"/>
    </row>
    <row r="8" spans="1:8" ht="15" customHeight="1">
      <c r="A8" s="10" t="s">
        <v>5</v>
      </c>
      <c r="B8" s="2"/>
      <c r="C8" s="6"/>
      <c r="D8" s="6"/>
      <c r="E8" s="6"/>
    </row>
    <row r="9" spans="1:8" ht="15" customHeight="1">
      <c r="A9" s="2"/>
      <c r="B9" s="2"/>
      <c r="C9" s="6"/>
      <c r="D9" s="6"/>
      <c r="E9" s="6"/>
      <c r="H9" s="4"/>
    </row>
    <row r="10" spans="1:8" ht="15" customHeight="1">
      <c r="A10" s="2" t="s">
        <v>6</v>
      </c>
      <c r="B10" s="11">
        <f>G43</f>
        <v>9524000</v>
      </c>
      <c r="C10" s="6"/>
      <c r="D10" s="6"/>
      <c r="E10" s="6"/>
      <c r="H10" s="4"/>
    </row>
    <row r="11" spans="1:8" ht="15" customHeight="1">
      <c r="A11" s="2" t="s">
        <v>7</v>
      </c>
      <c r="B11" s="12">
        <v>41274</v>
      </c>
      <c r="C11" s="6"/>
      <c r="D11" s="6"/>
      <c r="E11" s="6"/>
      <c r="H11" s="4"/>
    </row>
    <row r="12" spans="1:8" ht="15" customHeight="1">
      <c r="A12" s="2" t="s">
        <v>8</v>
      </c>
      <c r="B12" s="13"/>
      <c r="C12" s="6"/>
      <c r="D12" s="6"/>
      <c r="E12" s="6"/>
      <c r="H12" s="4"/>
    </row>
    <row r="13" spans="1:8" ht="15" customHeight="1" thickBot="1">
      <c r="A13" s="2"/>
      <c r="B13" s="2"/>
      <c r="C13" s="6"/>
      <c r="D13" s="6"/>
      <c r="H13" s="4"/>
    </row>
    <row r="14" spans="1:8" s="2" customFormat="1" ht="15" customHeight="1" thickBot="1">
      <c r="A14" s="14" t="s">
        <v>9</v>
      </c>
      <c r="B14" s="14" t="s">
        <v>10</v>
      </c>
      <c r="C14" s="15" t="s">
        <v>11</v>
      </c>
      <c r="D14" s="15" t="s">
        <v>12</v>
      </c>
      <c r="E14" s="16" t="s">
        <v>13</v>
      </c>
      <c r="F14" s="16" t="s">
        <v>14</v>
      </c>
      <c r="G14" s="15" t="s">
        <v>15</v>
      </c>
      <c r="H14" s="4"/>
    </row>
    <row r="15" spans="1:8" s="2" customFormat="1" ht="15" customHeight="1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27" si="0">SUM(E15:F15)</f>
        <v>0</v>
      </c>
      <c r="H15" s="4"/>
    </row>
    <row r="16" spans="1:8" s="2" customFormat="1" ht="15" customHeight="1">
      <c r="A16" s="24" t="s">
        <v>33</v>
      </c>
      <c r="B16" s="48" t="s">
        <v>36</v>
      </c>
      <c r="C16" s="19">
        <v>1</v>
      </c>
      <c r="D16" s="25">
        <f>8600000/1.1</f>
        <v>7818181.8181818174</v>
      </c>
      <c r="E16" s="21">
        <f>C16*D16</f>
        <v>7818181.8181818174</v>
      </c>
      <c r="F16" s="22">
        <f>E16*10%</f>
        <v>781818.18181818177</v>
      </c>
      <c r="G16" s="22">
        <f t="shared" si="0"/>
        <v>8600000</v>
      </c>
      <c r="H16" s="4"/>
    </row>
    <row r="17" spans="1:8" s="2" customFormat="1" ht="15" customHeight="1">
      <c r="A17" s="26"/>
      <c r="B17" s="24"/>
      <c r="C17" s="19"/>
      <c r="D17" s="25"/>
      <c r="E17" s="21">
        <f>C17*D17</f>
        <v>0</v>
      </c>
      <c r="F17" s="22">
        <f>E17*10%</f>
        <v>0</v>
      </c>
      <c r="G17" s="22">
        <f t="shared" si="0"/>
        <v>0</v>
      </c>
      <c r="H17" s="4"/>
    </row>
    <row r="18" spans="1:8" s="2" customFormat="1" ht="15" customHeight="1">
      <c r="A18" s="26"/>
      <c r="B18" s="27" t="s">
        <v>17</v>
      </c>
      <c r="C18" s="19"/>
      <c r="D18" s="25"/>
      <c r="E18" s="21"/>
      <c r="F18" s="22"/>
      <c r="G18" s="22">
        <f t="shared" si="0"/>
        <v>0</v>
      </c>
    </row>
    <row r="19" spans="1:8" s="2" customFormat="1" ht="15" customHeight="1">
      <c r="A19" s="26"/>
      <c r="B19" s="27" t="s">
        <v>18</v>
      </c>
      <c r="C19" s="19"/>
      <c r="D19" s="25"/>
      <c r="E19" s="21"/>
      <c r="F19" s="22"/>
      <c r="G19" s="22">
        <f t="shared" si="0"/>
        <v>0</v>
      </c>
    </row>
    <row r="20" spans="1:8" s="2" customFormat="1" ht="15" customHeight="1">
      <c r="A20" s="26"/>
      <c r="B20" s="44" t="s">
        <v>37</v>
      </c>
      <c r="C20" s="19"/>
      <c r="D20" s="25"/>
      <c r="E20" s="21"/>
      <c r="F20" s="22"/>
      <c r="G20" s="22">
        <f t="shared" si="0"/>
        <v>0</v>
      </c>
    </row>
    <row r="21" spans="1:8" s="2" customFormat="1" ht="15" customHeight="1">
      <c r="A21" s="24"/>
      <c r="B21" s="27" t="s">
        <v>20</v>
      </c>
      <c r="C21" s="28"/>
      <c r="D21" s="25"/>
      <c r="E21" s="21"/>
      <c r="F21" s="22"/>
      <c r="G21" s="22">
        <f t="shared" si="0"/>
        <v>0</v>
      </c>
    </row>
    <row r="22" spans="1:8" s="2" customFormat="1" ht="15" customHeight="1">
      <c r="A22" s="24"/>
      <c r="B22" s="27" t="s">
        <v>31</v>
      </c>
      <c r="C22" s="29"/>
      <c r="D22" s="25"/>
      <c r="E22" s="21"/>
      <c r="F22" s="22"/>
      <c r="G22" s="22">
        <f t="shared" si="0"/>
        <v>0</v>
      </c>
    </row>
    <row r="23" spans="1:8" s="2" customFormat="1" ht="15" customHeight="1">
      <c r="A23" s="30"/>
      <c r="B23" s="27" t="s">
        <v>21</v>
      </c>
      <c r="C23" s="29"/>
      <c r="D23" s="25"/>
      <c r="E23" s="21"/>
      <c r="F23" s="22"/>
      <c r="G23" s="22">
        <f t="shared" si="0"/>
        <v>0</v>
      </c>
    </row>
    <row r="24" spans="1:8" s="2" customFormat="1" ht="15" customHeight="1">
      <c r="A24" s="30"/>
      <c r="B24" s="27" t="s">
        <v>22</v>
      </c>
      <c r="C24" s="29"/>
      <c r="D24" s="25"/>
      <c r="E24" s="21"/>
      <c r="F24" s="22"/>
      <c r="G24" s="22">
        <f t="shared" si="0"/>
        <v>0</v>
      </c>
    </row>
    <row r="25" spans="1:8" s="2" customFormat="1" ht="15" customHeight="1">
      <c r="A25" s="30"/>
      <c r="B25" s="22" t="s">
        <v>23</v>
      </c>
      <c r="C25" s="29"/>
      <c r="D25" s="25"/>
      <c r="E25" s="21"/>
      <c r="F25" s="22"/>
      <c r="G25" s="22">
        <f t="shared" si="0"/>
        <v>0</v>
      </c>
    </row>
    <row r="26" spans="1:8" s="2" customFormat="1" ht="15" customHeight="1">
      <c r="A26" s="30"/>
      <c r="B26" s="22" t="s">
        <v>30</v>
      </c>
      <c r="C26" s="29"/>
      <c r="D26" s="25"/>
      <c r="E26" s="25"/>
      <c r="F26" s="22"/>
      <c r="G26" s="22">
        <f t="shared" si="0"/>
        <v>0</v>
      </c>
    </row>
    <row r="27" spans="1:8" s="2" customFormat="1" ht="15" customHeight="1">
      <c r="A27" s="30"/>
      <c r="B27" s="22" t="s">
        <v>38</v>
      </c>
      <c r="C27" s="29"/>
      <c r="D27" s="25"/>
      <c r="E27" s="25"/>
      <c r="F27" s="22"/>
      <c r="G27" s="22">
        <f t="shared" si="0"/>
        <v>0</v>
      </c>
    </row>
    <row r="28" spans="1:8" s="2" customFormat="1" ht="15" customHeight="1">
      <c r="A28" s="30"/>
      <c r="B28" s="30"/>
      <c r="C28" s="29"/>
      <c r="D28" s="25"/>
      <c r="E28" s="25"/>
      <c r="F28" s="22"/>
      <c r="G28" s="22"/>
      <c r="H28" s="6"/>
    </row>
    <row r="29" spans="1:8" s="2" customFormat="1" ht="15" customHeight="1">
      <c r="A29" s="30" t="s">
        <v>32</v>
      </c>
      <c r="B29" s="31" t="s">
        <v>40</v>
      </c>
      <c r="C29" s="29">
        <v>1</v>
      </c>
      <c r="D29" s="25">
        <v>840000</v>
      </c>
      <c r="E29" s="25">
        <f t="shared" ref="E29:E42" si="1">C29*D29</f>
        <v>840000</v>
      </c>
      <c r="F29" s="22">
        <f t="shared" ref="F29:F42" si="2">E29*10%</f>
        <v>84000</v>
      </c>
      <c r="G29" s="22">
        <f t="shared" ref="G29:G42" si="3">SUM(E29:F29)</f>
        <v>924000</v>
      </c>
      <c r="H29" s="6"/>
    </row>
    <row r="30" spans="1:8" s="2" customFormat="1" ht="15" customHeight="1">
      <c r="A30" s="30"/>
      <c r="B30" s="31"/>
      <c r="C30" s="29"/>
      <c r="D30" s="25"/>
      <c r="E30" s="25">
        <f t="shared" si="1"/>
        <v>0</v>
      </c>
      <c r="F30" s="22">
        <f t="shared" si="2"/>
        <v>0</v>
      </c>
      <c r="G30" s="22">
        <f t="shared" si="3"/>
        <v>0</v>
      </c>
      <c r="H30" s="6"/>
    </row>
    <row r="31" spans="1:8" s="2" customFormat="1" ht="15" customHeight="1">
      <c r="A31" s="30"/>
      <c r="B31" s="22"/>
      <c r="C31" s="29"/>
      <c r="D31" s="25"/>
      <c r="E31" s="25">
        <f t="shared" si="1"/>
        <v>0</v>
      </c>
      <c r="F31" s="22">
        <f t="shared" si="2"/>
        <v>0</v>
      </c>
      <c r="G31" s="22">
        <f t="shared" si="3"/>
        <v>0</v>
      </c>
      <c r="H31" s="6"/>
    </row>
    <row r="32" spans="1:8" s="2" customFormat="1" ht="15" customHeight="1">
      <c r="A32" s="30"/>
      <c r="B32" s="22"/>
      <c r="C32" s="29"/>
      <c r="D32" s="25"/>
      <c r="E32" s="25">
        <f t="shared" si="1"/>
        <v>0</v>
      </c>
      <c r="F32" s="22">
        <f t="shared" si="2"/>
        <v>0</v>
      </c>
      <c r="G32" s="22">
        <f t="shared" si="3"/>
        <v>0</v>
      </c>
      <c r="H32" s="6"/>
    </row>
    <row r="33" spans="1:8" s="2" customFormat="1" ht="15" customHeight="1">
      <c r="A33" s="30"/>
      <c r="B33" s="22"/>
      <c r="C33" s="29"/>
      <c r="D33" s="25"/>
      <c r="E33" s="25">
        <f t="shared" si="1"/>
        <v>0</v>
      </c>
      <c r="F33" s="22">
        <f t="shared" si="2"/>
        <v>0</v>
      </c>
      <c r="G33" s="22">
        <f t="shared" si="3"/>
        <v>0</v>
      </c>
      <c r="H33" s="6"/>
    </row>
    <row r="34" spans="1:8" s="2" customFormat="1" ht="15" customHeight="1">
      <c r="A34" s="30"/>
      <c r="B34" s="22"/>
      <c r="C34" s="29"/>
      <c r="D34" s="25"/>
      <c r="E34" s="25">
        <f t="shared" si="1"/>
        <v>0</v>
      </c>
      <c r="F34" s="22">
        <f t="shared" si="2"/>
        <v>0</v>
      </c>
      <c r="G34" s="22">
        <f t="shared" si="3"/>
        <v>0</v>
      </c>
      <c r="H34" s="6"/>
    </row>
    <row r="35" spans="1:8" s="2" customFormat="1" ht="15" customHeight="1">
      <c r="A35" s="30"/>
      <c r="B35" s="30"/>
      <c r="C35" s="29"/>
      <c r="D35" s="25"/>
      <c r="E35" s="25">
        <f t="shared" si="1"/>
        <v>0</v>
      </c>
      <c r="F35" s="22">
        <f t="shared" si="2"/>
        <v>0</v>
      </c>
      <c r="G35" s="22">
        <f t="shared" si="3"/>
        <v>0</v>
      </c>
      <c r="H35" s="6"/>
    </row>
    <row r="36" spans="1:8" s="2" customFormat="1" ht="15" customHeight="1">
      <c r="A36" s="30"/>
      <c r="B36" s="22"/>
      <c r="C36" s="29"/>
      <c r="D36" s="25"/>
      <c r="E36" s="25">
        <f t="shared" si="1"/>
        <v>0</v>
      </c>
      <c r="F36" s="22">
        <f t="shared" si="2"/>
        <v>0</v>
      </c>
      <c r="G36" s="22">
        <f t="shared" si="3"/>
        <v>0</v>
      </c>
    </row>
    <row r="37" spans="1:8" s="2" customFormat="1" ht="15" customHeight="1">
      <c r="A37" s="30"/>
      <c r="B37" s="22"/>
      <c r="C37" s="29"/>
      <c r="D37" s="25"/>
      <c r="E37" s="25">
        <f t="shared" si="1"/>
        <v>0</v>
      </c>
      <c r="F37" s="22">
        <f t="shared" si="2"/>
        <v>0</v>
      </c>
      <c r="G37" s="22">
        <f t="shared" si="3"/>
        <v>0</v>
      </c>
    </row>
    <row r="38" spans="1:8" s="2" customFormat="1" ht="15" customHeight="1">
      <c r="A38" s="30"/>
      <c r="B38" s="22"/>
      <c r="C38" s="29"/>
      <c r="D38" s="25"/>
      <c r="E38" s="25">
        <f t="shared" si="1"/>
        <v>0</v>
      </c>
      <c r="F38" s="22">
        <f t="shared" si="2"/>
        <v>0</v>
      </c>
      <c r="G38" s="22">
        <f t="shared" si="3"/>
        <v>0</v>
      </c>
    </row>
    <row r="39" spans="1:8" s="2" customFormat="1" ht="15" customHeight="1">
      <c r="A39" s="30"/>
      <c r="B39" s="22"/>
      <c r="C39" s="29"/>
      <c r="D39" s="25"/>
      <c r="E39" s="25">
        <f t="shared" si="1"/>
        <v>0</v>
      </c>
      <c r="F39" s="22">
        <f t="shared" si="2"/>
        <v>0</v>
      </c>
      <c r="G39" s="22">
        <f t="shared" si="3"/>
        <v>0</v>
      </c>
    </row>
    <row r="40" spans="1:8" s="2" customFormat="1" ht="15" customHeight="1">
      <c r="A40" s="30"/>
      <c r="B40" s="30"/>
      <c r="C40" s="29"/>
      <c r="D40" s="25"/>
      <c r="E40" s="25">
        <f t="shared" si="1"/>
        <v>0</v>
      </c>
      <c r="F40" s="22">
        <f t="shared" si="2"/>
        <v>0</v>
      </c>
      <c r="G40" s="22">
        <f t="shared" si="3"/>
        <v>0</v>
      </c>
    </row>
    <row r="41" spans="1:8" s="2" customFormat="1" ht="15" customHeight="1">
      <c r="A41" s="30"/>
      <c r="B41" s="30"/>
      <c r="C41" s="29"/>
      <c r="D41" s="25"/>
      <c r="E41" s="25">
        <f t="shared" si="1"/>
        <v>0</v>
      </c>
      <c r="F41" s="22">
        <f t="shared" si="2"/>
        <v>0</v>
      </c>
      <c r="G41" s="22">
        <f t="shared" si="3"/>
        <v>0</v>
      </c>
    </row>
    <row r="42" spans="1:8" s="2" customFormat="1" ht="15" customHeight="1" thickBot="1">
      <c r="A42" s="32"/>
      <c r="B42" s="32"/>
      <c r="C42" s="33"/>
      <c r="D42" s="34"/>
      <c r="E42" s="33">
        <f t="shared" si="1"/>
        <v>0</v>
      </c>
      <c r="F42" s="34">
        <f t="shared" si="2"/>
        <v>0</v>
      </c>
      <c r="G42" s="22">
        <f t="shared" si="3"/>
        <v>0</v>
      </c>
    </row>
    <row r="43" spans="1:8" s="2" customFormat="1" ht="15" customHeight="1">
      <c r="A43" s="35" t="s">
        <v>25</v>
      </c>
      <c r="B43" s="8"/>
      <c r="C43" s="3"/>
      <c r="D43" s="36" t="s">
        <v>26</v>
      </c>
      <c r="E43" s="37">
        <f>SUM(E15:E42)</f>
        <v>8658181.8181818165</v>
      </c>
      <c r="F43" s="38">
        <f>SUM(F15:F42)</f>
        <v>865818.18181818177</v>
      </c>
      <c r="G43" s="38">
        <f>SUM(G15:G42)</f>
        <v>9524000</v>
      </c>
    </row>
    <row r="44" spans="1:8" s="2" customFormat="1" ht="15" customHeight="1" thickBot="1">
      <c r="A44" s="39" t="s">
        <v>27</v>
      </c>
      <c r="B44" s="40"/>
      <c r="C44" s="41"/>
      <c r="D44" s="42"/>
      <c r="E44" s="43"/>
      <c r="F44" s="42"/>
      <c r="G44" s="42"/>
    </row>
    <row r="45" spans="1:8" s="2" customFormat="1" ht="15" customHeight="1">
      <c r="A45" s="2" t="s">
        <v>28</v>
      </c>
      <c r="C45" s="6"/>
      <c r="D45" s="6"/>
      <c r="E45" s="6"/>
      <c r="F45" s="6"/>
      <c r="G45" s="6"/>
    </row>
    <row r="46" spans="1:8" s="2" customFormat="1" ht="15" customHeight="1">
      <c r="C46" s="6"/>
      <c r="D46" s="6"/>
      <c r="E46" s="6"/>
      <c r="F46" s="6"/>
      <c r="G46" s="6"/>
    </row>
    <row r="47" spans="1:8" s="2" customFormat="1" ht="15" customHeight="1">
      <c r="C47" s="6"/>
      <c r="D47" s="6"/>
      <c r="E47" s="6"/>
      <c r="F47" s="6"/>
      <c r="G47" s="6"/>
    </row>
    <row r="48" spans="1:8" s="2" customFormat="1" ht="15" customHeight="1">
      <c r="A48" s="8"/>
      <c r="B48" s="8"/>
      <c r="C48" s="3"/>
      <c r="D48" s="3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  <row r="115" spans="3:7" s="2" customFormat="1" ht="15" customHeight="1">
      <c r="C115" s="6"/>
      <c r="D115" s="6"/>
      <c r="E115" s="6"/>
      <c r="F115" s="6"/>
      <c r="G115" s="6"/>
    </row>
    <row r="116" spans="3:7" s="2" customFormat="1" ht="15" customHeight="1">
      <c r="C116" s="6"/>
      <c r="D116" s="6"/>
      <c r="E116" s="6"/>
      <c r="F116" s="6"/>
      <c r="G116" s="6"/>
    </row>
  </sheetData>
  <mergeCells count="2">
    <mergeCell ref="A1:G1"/>
    <mergeCell ref="A3:B3"/>
  </mergeCells>
  <phoneticPr fontId="4" type="noConversion"/>
  <pageMargins left="0.33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6"/>
  <sheetViews>
    <sheetView view="pageBreakPreview" workbookViewId="0">
      <selection activeCell="B16" sqref="B16"/>
    </sheetView>
  </sheetViews>
  <sheetFormatPr defaultRowHeight="15" customHeight="1"/>
  <cols>
    <col min="1" max="1" width="13.625" style="1" customWidth="1"/>
    <col min="2" max="2" width="19.875" style="1" customWidth="1"/>
    <col min="3" max="3" width="5.5" style="4" customWidth="1"/>
    <col min="4" max="4" width="12.5" style="4" customWidth="1"/>
    <col min="5" max="5" width="12.875" style="4" customWidth="1"/>
    <col min="6" max="6" width="13" style="4" customWidth="1"/>
    <col min="7" max="7" width="14.5" style="4" customWidth="1"/>
    <col min="8" max="8" width="11.75" style="1" bestFit="1" customWidth="1"/>
    <col min="9" max="16384" width="9" style="1"/>
  </cols>
  <sheetData>
    <row r="1" spans="1:8" ht="27.75" customHeight="1">
      <c r="A1" s="46" t="s">
        <v>0</v>
      </c>
      <c r="B1" s="46"/>
      <c r="C1" s="46"/>
      <c r="D1" s="46"/>
      <c r="E1" s="46"/>
      <c r="F1" s="46"/>
      <c r="G1" s="46"/>
    </row>
    <row r="2" spans="1:8" ht="15" customHeight="1">
      <c r="A2" s="2"/>
      <c r="B2" s="2"/>
      <c r="C2" s="3"/>
      <c r="D2" s="3"/>
      <c r="E2" s="3"/>
    </row>
    <row r="3" spans="1:8" ht="27.75" customHeight="1" thickBot="1">
      <c r="A3" s="47" t="s">
        <v>29</v>
      </c>
      <c r="B3" s="47"/>
      <c r="C3" s="5" t="s">
        <v>1</v>
      </c>
      <c r="D3" s="6"/>
      <c r="E3" s="6"/>
    </row>
    <row r="4" spans="1:8" ht="15" customHeight="1">
      <c r="A4" s="7" t="s">
        <v>2</v>
      </c>
      <c r="B4" s="8"/>
      <c r="C4" s="9"/>
      <c r="D4" s="6"/>
      <c r="E4" s="6"/>
    </row>
    <row r="5" spans="1:8" ht="15" customHeight="1">
      <c r="A5" s="7" t="s">
        <v>3</v>
      </c>
      <c r="B5" s="8"/>
      <c r="C5" s="6"/>
      <c r="D5" s="6"/>
      <c r="E5" s="6"/>
    </row>
    <row r="6" spans="1:8" ht="15" customHeight="1">
      <c r="A6" s="7" t="s">
        <v>4</v>
      </c>
      <c r="B6" s="8"/>
      <c r="C6" s="6"/>
      <c r="D6" s="6"/>
      <c r="E6" s="6"/>
    </row>
    <row r="7" spans="1:8" ht="15" customHeight="1">
      <c r="A7" s="2"/>
      <c r="B7" s="2"/>
      <c r="C7" s="6"/>
      <c r="D7" s="6"/>
    </row>
    <row r="8" spans="1:8" ht="15" customHeight="1">
      <c r="A8" s="10" t="s">
        <v>5</v>
      </c>
      <c r="B8" s="2"/>
      <c r="C8" s="6"/>
      <c r="D8" s="6"/>
      <c r="E8" s="6"/>
    </row>
    <row r="9" spans="1:8" ht="15" customHeight="1">
      <c r="A9" s="2"/>
      <c r="B9" s="2"/>
      <c r="C9" s="6"/>
      <c r="D9" s="6"/>
      <c r="E9" s="6"/>
      <c r="H9" s="4"/>
    </row>
    <row r="10" spans="1:8" ht="15" customHeight="1">
      <c r="A10" s="2" t="s">
        <v>6</v>
      </c>
      <c r="B10" s="11">
        <f>G43</f>
        <v>7224999.9999999991</v>
      </c>
      <c r="C10" s="6"/>
      <c r="D10" s="6"/>
      <c r="E10" s="6"/>
      <c r="H10" s="4"/>
    </row>
    <row r="11" spans="1:8" ht="15" customHeight="1">
      <c r="A11" s="2" t="s">
        <v>7</v>
      </c>
      <c r="B11" s="12">
        <v>41274</v>
      </c>
      <c r="C11" s="6"/>
      <c r="D11" s="6"/>
      <c r="E11" s="6"/>
      <c r="H11" s="4"/>
    </row>
    <row r="12" spans="1:8" ht="15" customHeight="1">
      <c r="A12" s="2" t="s">
        <v>8</v>
      </c>
      <c r="B12" s="13"/>
      <c r="C12" s="6"/>
      <c r="D12" s="6"/>
      <c r="E12" s="6"/>
      <c r="H12" s="4"/>
    </row>
    <row r="13" spans="1:8" ht="15" customHeight="1" thickBot="1">
      <c r="A13" s="2"/>
      <c r="B13" s="2"/>
      <c r="C13" s="6"/>
      <c r="D13" s="6"/>
      <c r="H13" s="4"/>
    </row>
    <row r="14" spans="1:8" s="2" customFormat="1" ht="15" customHeight="1" thickBot="1">
      <c r="A14" s="14" t="s">
        <v>9</v>
      </c>
      <c r="B14" s="14" t="s">
        <v>10</v>
      </c>
      <c r="C14" s="15" t="s">
        <v>11</v>
      </c>
      <c r="D14" s="15" t="s">
        <v>12</v>
      </c>
      <c r="E14" s="16" t="s">
        <v>13</v>
      </c>
      <c r="F14" s="16" t="s">
        <v>14</v>
      </c>
      <c r="G14" s="15" t="s">
        <v>15</v>
      </c>
      <c r="H14" s="4"/>
    </row>
    <row r="15" spans="1:8" s="2" customFormat="1" ht="15" customHeight="1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27" si="0">SUM(E15:F15)</f>
        <v>0</v>
      </c>
      <c r="H15" s="4"/>
    </row>
    <row r="16" spans="1:8" s="2" customFormat="1" ht="15" customHeight="1">
      <c r="A16" s="24" t="s">
        <v>33</v>
      </c>
      <c r="B16" s="48" t="s">
        <v>42</v>
      </c>
      <c r="C16" s="19">
        <v>1</v>
      </c>
      <c r="D16" s="25">
        <f>7500000/1.1</f>
        <v>6818181.8181818174</v>
      </c>
      <c r="E16" s="21">
        <f>C16*D16</f>
        <v>6818181.8181818174</v>
      </c>
      <c r="F16" s="22">
        <f>E16*10%</f>
        <v>681818.18181818177</v>
      </c>
      <c r="G16" s="22">
        <f t="shared" si="0"/>
        <v>7499999.9999999991</v>
      </c>
      <c r="H16" s="4"/>
    </row>
    <row r="17" spans="1:8" s="2" customFormat="1" ht="15" customHeight="1">
      <c r="A17" s="26"/>
      <c r="B17" s="24"/>
      <c r="C17" s="19"/>
      <c r="D17" s="25"/>
      <c r="E17" s="21">
        <f>C17*D17</f>
        <v>0</v>
      </c>
      <c r="F17" s="22">
        <f>E17*10%</f>
        <v>0</v>
      </c>
      <c r="G17" s="22">
        <f t="shared" si="0"/>
        <v>0</v>
      </c>
      <c r="H17" s="4"/>
    </row>
    <row r="18" spans="1:8" s="2" customFormat="1" ht="15" customHeight="1">
      <c r="A18" s="26"/>
      <c r="B18" s="27" t="s">
        <v>17</v>
      </c>
      <c r="C18" s="19"/>
      <c r="D18" s="25"/>
      <c r="E18" s="21"/>
      <c r="F18" s="22"/>
      <c r="G18" s="22">
        <f t="shared" si="0"/>
        <v>0</v>
      </c>
    </row>
    <row r="19" spans="1:8" s="2" customFormat="1" ht="15" customHeight="1">
      <c r="A19" s="26"/>
      <c r="B19" s="27" t="s">
        <v>18</v>
      </c>
      <c r="C19" s="19"/>
      <c r="D19" s="25"/>
      <c r="E19" s="21"/>
      <c r="F19" s="22"/>
      <c r="G19" s="22">
        <f t="shared" si="0"/>
        <v>0</v>
      </c>
    </row>
    <row r="20" spans="1:8" s="2" customFormat="1" ht="15" customHeight="1">
      <c r="A20" s="26"/>
      <c r="B20" s="44" t="s">
        <v>35</v>
      </c>
      <c r="C20" s="19"/>
      <c r="D20" s="25"/>
      <c r="E20" s="21"/>
      <c r="F20" s="22"/>
      <c r="G20" s="22">
        <f t="shared" si="0"/>
        <v>0</v>
      </c>
    </row>
    <row r="21" spans="1:8" s="2" customFormat="1" ht="15" customHeight="1">
      <c r="A21" s="24"/>
      <c r="B21" s="27" t="s">
        <v>20</v>
      </c>
      <c r="C21" s="28"/>
      <c r="D21" s="25"/>
      <c r="E21" s="21"/>
      <c r="F21" s="22"/>
      <c r="G21" s="22">
        <f t="shared" si="0"/>
        <v>0</v>
      </c>
    </row>
    <row r="22" spans="1:8" s="2" customFormat="1" ht="15" customHeight="1">
      <c r="A22" s="24"/>
      <c r="B22" s="27" t="s">
        <v>31</v>
      </c>
      <c r="C22" s="29"/>
      <c r="D22" s="25"/>
      <c r="E22" s="21"/>
      <c r="F22" s="22"/>
      <c r="G22" s="22">
        <f t="shared" si="0"/>
        <v>0</v>
      </c>
    </row>
    <row r="23" spans="1:8" s="2" customFormat="1" ht="15" customHeight="1">
      <c r="A23" s="30"/>
      <c r="B23" s="27" t="s">
        <v>21</v>
      </c>
      <c r="C23" s="29"/>
      <c r="D23" s="25"/>
      <c r="E23" s="21"/>
      <c r="F23" s="22"/>
      <c r="G23" s="22">
        <f t="shared" si="0"/>
        <v>0</v>
      </c>
    </row>
    <row r="24" spans="1:8" s="2" customFormat="1" ht="15" customHeight="1">
      <c r="A24" s="30"/>
      <c r="B24" s="27" t="s">
        <v>22</v>
      </c>
      <c r="C24" s="29"/>
      <c r="D24" s="25"/>
      <c r="E24" s="21"/>
      <c r="F24" s="22"/>
      <c r="G24" s="22">
        <f t="shared" si="0"/>
        <v>0</v>
      </c>
    </row>
    <row r="25" spans="1:8" s="2" customFormat="1" ht="15" customHeight="1">
      <c r="A25" s="30"/>
      <c r="B25" s="22" t="s">
        <v>23</v>
      </c>
      <c r="C25" s="29"/>
      <c r="D25" s="25"/>
      <c r="E25" s="21"/>
      <c r="F25" s="22"/>
      <c r="G25" s="22">
        <f t="shared" si="0"/>
        <v>0</v>
      </c>
    </row>
    <row r="26" spans="1:8" s="2" customFormat="1" ht="15" customHeight="1">
      <c r="A26" s="30"/>
      <c r="B26" s="22" t="s">
        <v>30</v>
      </c>
      <c r="C26" s="29"/>
      <c r="D26" s="25"/>
      <c r="E26" s="25"/>
      <c r="F26" s="22"/>
      <c r="G26" s="22">
        <f t="shared" si="0"/>
        <v>0</v>
      </c>
    </row>
    <row r="27" spans="1:8" s="2" customFormat="1" ht="15" customHeight="1">
      <c r="A27" s="30"/>
      <c r="B27" s="22" t="s">
        <v>24</v>
      </c>
      <c r="C27" s="29"/>
      <c r="D27" s="25"/>
      <c r="E27" s="25"/>
      <c r="F27" s="22"/>
      <c r="G27" s="22">
        <f t="shared" si="0"/>
        <v>0</v>
      </c>
    </row>
    <row r="28" spans="1:8" s="2" customFormat="1" ht="15" customHeight="1">
      <c r="A28" s="30"/>
      <c r="B28" s="30"/>
      <c r="C28" s="29"/>
      <c r="D28" s="25"/>
      <c r="E28" s="25"/>
      <c r="F28" s="22"/>
      <c r="G28" s="22"/>
      <c r="H28" s="6"/>
    </row>
    <row r="29" spans="1:8" s="2" customFormat="1" ht="15" customHeight="1">
      <c r="A29" s="30" t="s">
        <v>32</v>
      </c>
      <c r="B29" s="31" t="s">
        <v>39</v>
      </c>
      <c r="C29" s="29">
        <v>1</v>
      </c>
      <c r="D29" s="25">
        <v>650000</v>
      </c>
      <c r="E29" s="25">
        <f t="shared" ref="E29:E42" si="1">C29*D29</f>
        <v>650000</v>
      </c>
      <c r="F29" s="22">
        <f t="shared" ref="F29:F42" si="2">E29*10%</f>
        <v>65000</v>
      </c>
      <c r="G29" s="22">
        <f t="shared" ref="G29:G42" si="3">SUM(E29:F29)</f>
        <v>715000</v>
      </c>
      <c r="H29" s="6"/>
    </row>
    <row r="30" spans="1:8" s="2" customFormat="1" ht="15" customHeight="1">
      <c r="A30" s="30"/>
      <c r="B30" s="31"/>
      <c r="C30" s="29"/>
      <c r="D30" s="25"/>
      <c r="E30" s="25">
        <f t="shared" si="1"/>
        <v>0</v>
      </c>
      <c r="F30" s="22">
        <f t="shared" si="2"/>
        <v>0</v>
      </c>
      <c r="G30" s="22">
        <f t="shared" si="3"/>
        <v>0</v>
      </c>
      <c r="H30" s="6"/>
    </row>
    <row r="31" spans="1:8" s="2" customFormat="1" ht="15" customHeight="1">
      <c r="A31" s="30"/>
      <c r="B31" s="45" t="s">
        <v>34</v>
      </c>
      <c r="C31" s="29">
        <v>-1</v>
      </c>
      <c r="D31" s="25">
        <v>900000</v>
      </c>
      <c r="E31" s="25">
        <f t="shared" si="1"/>
        <v>-900000</v>
      </c>
      <c r="F31" s="22">
        <f t="shared" si="2"/>
        <v>-90000</v>
      </c>
      <c r="G31" s="22">
        <f t="shared" si="3"/>
        <v>-990000</v>
      </c>
      <c r="H31" s="6"/>
    </row>
    <row r="32" spans="1:8" s="2" customFormat="1" ht="15" customHeight="1">
      <c r="A32" s="30"/>
      <c r="B32" s="22"/>
      <c r="C32" s="29"/>
      <c r="D32" s="25"/>
      <c r="E32" s="25">
        <f t="shared" si="1"/>
        <v>0</v>
      </c>
      <c r="F32" s="22">
        <f t="shared" si="2"/>
        <v>0</v>
      </c>
      <c r="G32" s="22">
        <f t="shared" si="3"/>
        <v>0</v>
      </c>
      <c r="H32" s="6"/>
    </row>
    <row r="33" spans="1:8" s="2" customFormat="1" ht="15" customHeight="1">
      <c r="A33" s="30"/>
      <c r="B33" s="22"/>
      <c r="C33" s="29"/>
      <c r="D33" s="25"/>
      <c r="E33" s="25">
        <f t="shared" si="1"/>
        <v>0</v>
      </c>
      <c r="F33" s="22">
        <f t="shared" si="2"/>
        <v>0</v>
      </c>
      <c r="G33" s="22">
        <f t="shared" si="3"/>
        <v>0</v>
      </c>
      <c r="H33" s="6"/>
    </row>
    <row r="34" spans="1:8" s="2" customFormat="1" ht="15" customHeight="1">
      <c r="A34" s="30"/>
      <c r="B34" s="22"/>
      <c r="C34" s="29"/>
      <c r="D34" s="25"/>
      <c r="E34" s="25">
        <f t="shared" si="1"/>
        <v>0</v>
      </c>
      <c r="F34" s="22">
        <f t="shared" si="2"/>
        <v>0</v>
      </c>
      <c r="G34" s="22">
        <f t="shared" si="3"/>
        <v>0</v>
      </c>
      <c r="H34" s="6"/>
    </row>
    <row r="35" spans="1:8" s="2" customFormat="1" ht="15" customHeight="1">
      <c r="A35" s="30"/>
      <c r="B35" s="30"/>
      <c r="C35" s="29"/>
      <c r="D35" s="25"/>
      <c r="E35" s="25">
        <f t="shared" si="1"/>
        <v>0</v>
      </c>
      <c r="F35" s="22">
        <f t="shared" si="2"/>
        <v>0</v>
      </c>
      <c r="G35" s="22">
        <f t="shared" si="3"/>
        <v>0</v>
      </c>
      <c r="H35" s="6"/>
    </row>
    <row r="36" spans="1:8" s="2" customFormat="1" ht="15" customHeight="1">
      <c r="A36" s="30"/>
      <c r="B36" s="22"/>
      <c r="C36" s="29"/>
      <c r="D36" s="25"/>
      <c r="E36" s="25">
        <f t="shared" si="1"/>
        <v>0</v>
      </c>
      <c r="F36" s="22">
        <f t="shared" si="2"/>
        <v>0</v>
      </c>
      <c r="G36" s="22">
        <f t="shared" si="3"/>
        <v>0</v>
      </c>
    </row>
    <row r="37" spans="1:8" s="2" customFormat="1" ht="15" customHeight="1">
      <c r="A37" s="30"/>
      <c r="B37" s="22"/>
      <c r="C37" s="29"/>
      <c r="D37" s="25"/>
      <c r="E37" s="25">
        <f t="shared" si="1"/>
        <v>0</v>
      </c>
      <c r="F37" s="22">
        <f t="shared" si="2"/>
        <v>0</v>
      </c>
      <c r="G37" s="22">
        <f t="shared" si="3"/>
        <v>0</v>
      </c>
    </row>
    <row r="38" spans="1:8" s="2" customFormat="1" ht="15" customHeight="1">
      <c r="A38" s="30"/>
      <c r="B38" s="22"/>
      <c r="C38" s="29"/>
      <c r="D38" s="25"/>
      <c r="E38" s="25">
        <f t="shared" si="1"/>
        <v>0</v>
      </c>
      <c r="F38" s="22">
        <f t="shared" si="2"/>
        <v>0</v>
      </c>
      <c r="G38" s="22">
        <f t="shared" si="3"/>
        <v>0</v>
      </c>
    </row>
    <row r="39" spans="1:8" s="2" customFormat="1" ht="15" customHeight="1">
      <c r="A39" s="30"/>
      <c r="B39" s="22"/>
      <c r="C39" s="29"/>
      <c r="D39" s="25"/>
      <c r="E39" s="25">
        <f t="shared" si="1"/>
        <v>0</v>
      </c>
      <c r="F39" s="22">
        <f t="shared" si="2"/>
        <v>0</v>
      </c>
      <c r="G39" s="22">
        <f t="shared" si="3"/>
        <v>0</v>
      </c>
    </row>
    <row r="40" spans="1:8" s="2" customFormat="1" ht="15" customHeight="1">
      <c r="A40" s="30"/>
      <c r="B40" s="30"/>
      <c r="C40" s="29"/>
      <c r="D40" s="25"/>
      <c r="E40" s="25">
        <f t="shared" si="1"/>
        <v>0</v>
      </c>
      <c r="F40" s="22">
        <f t="shared" si="2"/>
        <v>0</v>
      </c>
      <c r="G40" s="22">
        <f t="shared" si="3"/>
        <v>0</v>
      </c>
    </row>
    <row r="41" spans="1:8" s="2" customFormat="1" ht="15" customHeight="1">
      <c r="A41" s="30"/>
      <c r="B41" s="30"/>
      <c r="C41" s="29"/>
      <c r="D41" s="25"/>
      <c r="E41" s="25">
        <f t="shared" si="1"/>
        <v>0</v>
      </c>
      <c r="F41" s="22">
        <f t="shared" si="2"/>
        <v>0</v>
      </c>
      <c r="G41" s="22">
        <f t="shared" si="3"/>
        <v>0</v>
      </c>
    </row>
    <row r="42" spans="1:8" s="2" customFormat="1" ht="15" customHeight="1" thickBot="1">
      <c r="A42" s="32"/>
      <c r="B42" s="32"/>
      <c r="C42" s="33"/>
      <c r="D42" s="34"/>
      <c r="E42" s="33">
        <f t="shared" si="1"/>
        <v>0</v>
      </c>
      <c r="F42" s="34">
        <f t="shared" si="2"/>
        <v>0</v>
      </c>
      <c r="G42" s="22">
        <f t="shared" si="3"/>
        <v>0</v>
      </c>
    </row>
    <row r="43" spans="1:8" s="2" customFormat="1" ht="15" customHeight="1">
      <c r="A43" s="35" t="s">
        <v>25</v>
      </c>
      <c r="B43" s="8"/>
      <c r="C43" s="3"/>
      <c r="D43" s="36" t="s">
        <v>26</v>
      </c>
      <c r="E43" s="37">
        <f>SUM(E15:E42)</f>
        <v>6568181.8181818174</v>
      </c>
      <c r="F43" s="38">
        <f>SUM(F15:F42)</f>
        <v>656818.18181818177</v>
      </c>
      <c r="G43" s="38">
        <f>SUM(G15:G42)</f>
        <v>7224999.9999999991</v>
      </c>
    </row>
    <row r="44" spans="1:8" s="2" customFormat="1" ht="15" customHeight="1" thickBot="1">
      <c r="A44" s="39" t="s">
        <v>27</v>
      </c>
      <c r="B44" s="40"/>
      <c r="C44" s="41"/>
      <c r="D44" s="42"/>
      <c r="E44" s="43"/>
      <c r="F44" s="42"/>
      <c r="G44" s="42"/>
    </row>
    <row r="45" spans="1:8" s="2" customFormat="1" ht="15" customHeight="1">
      <c r="A45" s="2" t="s">
        <v>28</v>
      </c>
      <c r="C45" s="6"/>
      <c r="D45" s="6"/>
      <c r="E45" s="6"/>
      <c r="F45" s="6"/>
      <c r="G45" s="6"/>
    </row>
    <row r="46" spans="1:8" s="2" customFormat="1" ht="15" customHeight="1">
      <c r="C46" s="6"/>
      <c r="D46" s="6"/>
      <c r="E46" s="6"/>
      <c r="F46" s="6"/>
      <c r="G46" s="6"/>
    </row>
    <row r="47" spans="1:8" s="2" customFormat="1" ht="15" customHeight="1">
      <c r="C47" s="6"/>
      <c r="D47" s="6"/>
      <c r="E47" s="6"/>
      <c r="F47" s="6"/>
      <c r="G47" s="6"/>
    </row>
    <row r="48" spans="1:8" s="2" customFormat="1" ht="15" customHeight="1">
      <c r="A48" s="8"/>
      <c r="B48" s="8"/>
      <c r="C48" s="3"/>
      <c r="D48" s="3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  <row r="115" spans="3:7" s="2" customFormat="1" ht="15" customHeight="1">
      <c r="C115" s="6"/>
      <c r="D115" s="6"/>
      <c r="E115" s="6"/>
      <c r="F115" s="6"/>
      <c r="G115" s="6"/>
    </row>
    <row r="116" spans="3:7" s="2" customFormat="1" ht="15" customHeight="1">
      <c r="C116" s="6"/>
      <c r="D116" s="6"/>
      <c r="E116" s="6"/>
      <c r="F116" s="6"/>
      <c r="G116" s="6"/>
    </row>
  </sheetData>
  <mergeCells count="2">
    <mergeCell ref="A1:G1"/>
    <mergeCell ref="A3:B3"/>
  </mergeCells>
  <phoneticPr fontId="4" type="noConversion"/>
  <pageMargins left="0.33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6"/>
  <sheetViews>
    <sheetView view="pageBreakPreview" topLeftCell="A10" workbookViewId="0">
      <selection activeCell="B16" sqref="B16"/>
    </sheetView>
  </sheetViews>
  <sheetFormatPr defaultRowHeight="15" customHeight="1"/>
  <cols>
    <col min="1" max="1" width="13.625" style="1" customWidth="1"/>
    <col min="2" max="2" width="19.875" style="1" customWidth="1"/>
    <col min="3" max="3" width="5.5" style="4" customWidth="1"/>
    <col min="4" max="4" width="12.5" style="4" customWidth="1"/>
    <col min="5" max="5" width="12.875" style="4" customWidth="1"/>
    <col min="6" max="6" width="13" style="4" customWidth="1"/>
    <col min="7" max="7" width="14.5" style="4" customWidth="1"/>
    <col min="8" max="8" width="11.75" style="1" bestFit="1" customWidth="1"/>
    <col min="9" max="16384" width="9" style="1"/>
  </cols>
  <sheetData>
    <row r="1" spans="1:8" ht="27.75" customHeight="1">
      <c r="A1" s="46" t="s">
        <v>0</v>
      </c>
      <c r="B1" s="46"/>
      <c r="C1" s="46"/>
      <c r="D1" s="46"/>
      <c r="E1" s="46"/>
      <c r="F1" s="46"/>
      <c r="G1" s="46"/>
    </row>
    <row r="2" spans="1:8" ht="15" customHeight="1">
      <c r="A2" s="2"/>
      <c r="B2" s="2"/>
      <c r="C2" s="3"/>
      <c r="D2" s="3"/>
      <c r="E2" s="3"/>
    </row>
    <row r="3" spans="1:8" ht="27.75" customHeight="1" thickBot="1">
      <c r="A3" s="47" t="s">
        <v>29</v>
      </c>
      <c r="B3" s="47"/>
      <c r="C3" s="5" t="s">
        <v>1</v>
      </c>
      <c r="D3" s="6"/>
      <c r="E3" s="6"/>
    </row>
    <row r="4" spans="1:8" ht="15" customHeight="1">
      <c r="A4" s="7" t="s">
        <v>2</v>
      </c>
      <c r="B4" s="8"/>
      <c r="C4" s="9"/>
      <c r="D4" s="6"/>
      <c r="E4" s="6"/>
    </row>
    <row r="5" spans="1:8" ht="15" customHeight="1">
      <c r="A5" s="7" t="s">
        <v>3</v>
      </c>
      <c r="B5" s="8"/>
      <c r="C5" s="6"/>
      <c r="D5" s="6"/>
      <c r="E5" s="6"/>
    </row>
    <row r="6" spans="1:8" ht="15" customHeight="1">
      <c r="A6" s="7" t="s">
        <v>4</v>
      </c>
      <c r="B6" s="8"/>
      <c r="C6" s="6"/>
      <c r="D6" s="6"/>
      <c r="E6" s="6"/>
    </row>
    <row r="7" spans="1:8" ht="15" customHeight="1">
      <c r="A7" s="2"/>
      <c r="B7" s="2"/>
      <c r="C7" s="6"/>
      <c r="D7" s="6"/>
    </row>
    <row r="8" spans="1:8" ht="15" customHeight="1">
      <c r="A8" s="10" t="s">
        <v>5</v>
      </c>
      <c r="B8" s="2"/>
      <c r="C8" s="6"/>
      <c r="D8" s="6"/>
      <c r="E8" s="6"/>
    </row>
    <row r="9" spans="1:8" ht="15" customHeight="1">
      <c r="A9" s="2"/>
      <c r="B9" s="2"/>
      <c r="C9" s="6"/>
      <c r="D9" s="6"/>
      <c r="E9" s="6"/>
      <c r="H9" s="4"/>
    </row>
    <row r="10" spans="1:8" ht="15" customHeight="1">
      <c r="A10" s="2" t="s">
        <v>6</v>
      </c>
      <c r="B10" s="11">
        <f>G43</f>
        <v>6275000</v>
      </c>
      <c r="C10" s="6"/>
      <c r="D10" s="6"/>
      <c r="E10" s="6"/>
      <c r="H10" s="4"/>
    </row>
    <row r="11" spans="1:8" ht="15" customHeight="1">
      <c r="A11" s="2" t="s">
        <v>7</v>
      </c>
      <c r="B11" s="12">
        <v>41274</v>
      </c>
      <c r="C11" s="6"/>
      <c r="D11" s="6"/>
      <c r="E11" s="6"/>
      <c r="H11" s="4"/>
    </row>
    <row r="12" spans="1:8" ht="15" customHeight="1">
      <c r="A12" s="2" t="s">
        <v>8</v>
      </c>
      <c r="B12" s="13"/>
      <c r="C12" s="6"/>
      <c r="D12" s="6"/>
      <c r="E12" s="6"/>
      <c r="H12" s="4"/>
    </row>
    <row r="13" spans="1:8" ht="15" customHeight="1" thickBot="1">
      <c r="A13" s="2"/>
      <c r="B13" s="2"/>
      <c r="C13" s="6"/>
      <c r="D13" s="6"/>
      <c r="H13" s="4"/>
    </row>
    <row r="14" spans="1:8" s="2" customFormat="1" ht="15" customHeight="1" thickBot="1">
      <c r="A14" s="14" t="s">
        <v>9</v>
      </c>
      <c r="B14" s="14" t="s">
        <v>10</v>
      </c>
      <c r="C14" s="15" t="s">
        <v>11</v>
      </c>
      <c r="D14" s="15" t="s">
        <v>12</v>
      </c>
      <c r="E14" s="16" t="s">
        <v>13</v>
      </c>
      <c r="F14" s="16" t="s">
        <v>14</v>
      </c>
      <c r="G14" s="15" t="s">
        <v>15</v>
      </c>
      <c r="H14" s="4"/>
    </row>
    <row r="15" spans="1:8" s="2" customFormat="1" ht="15" customHeight="1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27" si="0">SUM(E15:F15)</f>
        <v>0</v>
      </c>
      <c r="H15" s="4"/>
    </row>
    <row r="16" spans="1:8" s="2" customFormat="1" ht="15" customHeight="1">
      <c r="A16" s="24" t="s">
        <v>33</v>
      </c>
      <c r="B16" s="48" t="s">
        <v>43</v>
      </c>
      <c r="C16" s="19">
        <v>1</v>
      </c>
      <c r="D16" s="25">
        <f>6550000/1.1</f>
        <v>5954545.4545454541</v>
      </c>
      <c r="E16" s="21">
        <f>C16*D16</f>
        <v>5954545.4545454541</v>
      </c>
      <c r="F16" s="22">
        <f>E16*10%</f>
        <v>595454.54545454541</v>
      </c>
      <c r="G16" s="22">
        <f t="shared" si="0"/>
        <v>6550000</v>
      </c>
      <c r="H16" s="4"/>
    </row>
    <row r="17" spans="1:8" s="2" customFormat="1" ht="15" customHeight="1">
      <c r="A17" s="26"/>
      <c r="B17" s="24"/>
      <c r="C17" s="19"/>
      <c r="D17" s="25"/>
      <c r="E17" s="21">
        <f>C17*D17</f>
        <v>0</v>
      </c>
      <c r="F17" s="22">
        <f>E17*10%</f>
        <v>0</v>
      </c>
      <c r="G17" s="22">
        <f t="shared" si="0"/>
        <v>0</v>
      </c>
      <c r="H17" s="4"/>
    </row>
    <row r="18" spans="1:8" s="2" customFormat="1" ht="15" customHeight="1">
      <c r="A18" s="26"/>
      <c r="B18" s="27" t="s">
        <v>17</v>
      </c>
      <c r="C18" s="19"/>
      <c r="D18" s="25"/>
      <c r="E18" s="21"/>
      <c r="F18" s="22"/>
      <c r="G18" s="22">
        <f t="shared" si="0"/>
        <v>0</v>
      </c>
    </row>
    <row r="19" spans="1:8" s="2" customFormat="1" ht="15" customHeight="1">
      <c r="A19" s="26"/>
      <c r="B19" s="27" t="s">
        <v>18</v>
      </c>
      <c r="C19" s="19"/>
      <c r="D19" s="25"/>
      <c r="E19" s="21"/>
      <c r="F19" s="22"/>
      <c r="G19" s="22">
        <f t="shared" si="0"/>
        <v>0</v>
      </c>
    </row>
    <row r="20" spans="1:8" s="2" customFormat="1" ht="15" customHeight="1">
      <c r="A20" s="26"/>
      <c r="B20" s="44" t="s">
        <v>41</v>
      </c>
      <c r="C20" s="19"/>
      <c r="D20" s="25"/>
      <c r="E20" s="21"/>
      <c r="F20" s="22"/>
      <c r="G20" s="22">
        <f t="shared" si="0"/>
        <v>0</v>
      </c>
    </row>
    <row r="21" spans="1:8" s="2" customFormat="1" ht="15" customHeight="1">
      <c r="A21" s="24"/>
      <c r="B21" s="27" t="s">
        <v>20</v>
      </c>
      <c r="C21" s="28"/>
      <c r="D21" s="25"/>
      <c r="E21" s="21"/>
      <c r="F21" s="22"/>
      <c r="G21" s="22">
        <f t="shared" si="0"/>
        <v>0</v>
      </c>
    </row>
    <row r="22" spans="1:8" s="2" customFormat="1" ht="15" customHeight="1">
      <c r="A22" s="24"/>
      <c r="B22" s="27" t="s">
        <v>31</v>
      </c>
      <c r="C22" s="29"/>
      <c r="D22" s="25"/>
      <c r="E22" s="21"/>
      <c r="F22" s="22"/>
      <c r="G22" s="22">
        <f t="shared" si="0"/>
        <v>0</v>
      </c>
    </row>
    <row r="23" spans="1:8" s="2" customFormat="1" ht="15" customHeight="1">
      <c r="A23" s="30"/>
      <c r="B23" s="27" t="s">
        <v>21</v>
      </c>
      <c r="C23" s="29"/>
      <c r="D23" s="25"/>
      <c r="E23" s="21"/>
      <c r="F23" s="22"/>
      <c r="G23" s="22">
        <f t="shared" si="0"/>
        <v>0</v>
      </c>
    </row>
    <row r="24" spans="1:8" s="2" customFormat="1" ht="15" customHeight="1">
      <c r="A24" s="30"/>
      <c r="B24" s="27" t="s">
        <v>22</v>
      </c>
      <c r="C24" s="29"/>
      <c r="D24" s="25"/>
      <c r="E24" s="21"/>
      <c r="F24" s="22"/>
      <c r="G24" s="22">
        <f t="shared" si="0"/>
        <v>0</v>
      </c>
    </row>
    <row r="25" spans="1:8" s="2" customFormat="1" ht="15" customHeight="1">
      <c r="A25" s="30"/>
      <c r="B25" s="22" t="s">
        <v>23</v>
      </c>
      <c r="C25" s="29"/>
      <c r="D25" s="25"/>
      <c r="E25" s="21"/>
      <c r="F25" s="22"/>
      <c r="G25" s="22">
        <f t="shared" si="0"/>
        <v>0</v>
      </c>
    </row>
    <row r="26" spans="1:8" s="2" customFormat="1" ht="15" customHeight="1">
      <c r="A26" s="30"/>
      <c r="B26" s="22" t="s">
        <v>30</v>
      </c>
      <c r="C26" s="29"/>
      <c r="D26" s="25"/>
      <c r="E26" s="25"/>
      <c r="F26" s="22"/>
      <c r="G26" s="22">
        <f t="shared" si="0"/>
        <v>0</v>
      </c>
    </row>
    <row r="27" spans="1:8" s="2" customFormat="1" ht="15" customHeight="1">
      <c r="A27" s="30"/>
      <c r="B27" s="22" t="s">
        <v>24</v>
      </c>
      <c r="C27" s="29"/>
      <c r="D27" s="25"/>
      <c r="E27" s="25"/>
      <c r="F27" s="22"/>
      <c r="G27" s="22">
        <f t="shared" si="0"/>
        <v>0</v>
      </c>
    </row>
    <row r="28" spans="1:8" s="2" customFormat="1" ht="15" customHeight="1">
      <c r="A28" s="30"/>
      <c r="B28" s="30"/>
      <c r="C28" s="29"/>
      <c r="D28" s="25"/>
      <c r="E28" s="25"/>
      <c r="F28" s="22"/>
      <c r="G28" s="22"/>
      <c r="H28" s="6"/>
    </row>
    <row r="29" spans="1:8" s="2" customFormat="1" ht="15" customHeight="1">
      <c r="A29" s="30" t="s">
        <v>32</v>
      </c>
      <c r="B29" s="31" t="s">
        <v>39</v>
      </c>
      <c r="C29" s="29">
        <v>1</v>
      </c>
      <c r="D29" s="25">
        <v>650000</v>
      </c>
      <c r="E29" s="25">
        <f t="shared" ref="E29:E42" si="1">C29*D29</f>
        <v>650000</v>
      </c>
      <c r="F29" s="22">
        <f t="shared" ref="F29:F42" si="2">E29*10%</f>
        <v>65000</v>
      </c>
      <c r="G29" s="22">
        <f t="shared" ref="G29:G42" si="3">SUM(E29:F29)</f>
        <v>715000</v>
      </c>
      <c r="H29" s="6"/>
    </row>
    <row r="30" spans="1:8" s="2" customFormat="1" ht="15" customHeight="1">
      <c r="A30" s="30"/>
      <c r="B30" s="31"/>
      <c r="C30" s="29"/>
      <c r="D30" s="25"/>
      <c r="E30" s="25">
        <f t="shared" si="1"/>
        <v>0</v>
      </c>
      <c r="F30" s="22">
        <f t="shared" si="2"/>
        <v>0</v>
      </c>
      <c r="G30" s="22">
        <f t="shared" si="3"/>
        <v>0</v>
      </c>
      <c r="H30" s="6"/>
    </row>
    <row r="31" spans="1:8" s="2" customFormat="1" ht="15" customHeight="1">
      <c r="A31" s="30"/>
      <c r="B31" s="45" t="s">
        <v>34</v>
      </c>
      <c r="C31" s="29">
        <v>-1</v>
      </c>
      <c r="D31" s="25">
        <v>900000</v>
      </c>
      <c r="E31" s="25">
        <f t="shared" si="1"/>
        <v>-900000</v>
      </c>
      <c r="F31" s="22">
        <f t="shared" si="2"/>
        <v>-90000</v>
      </c>
      <c r="G31" s="22">
        <f t="shared" si="3"/>
        <v>-990000</v>
      </c>
      <c r="H31" s="6"/>
    </row>
    <row r="32" spans="1:8" s="2" customFormat="1" ht="15" customHeight="1">
      <c r="A32" s="30"/>
      <c r="B32" s="22"/>
      <c r="C32" s="29"/>
      <c r="D32" s="25"/>
      <c r="E32" s="25">
        <f t="shared" si="1"/>
        <v>0</v>
      </c>
      <c r="F32" s="22">
        <f t="shared" si="2"/>
        <v>0</v>
      </c>
      <c r="G32" s="22">
        <f t="shared" si="3"/>
        <v>0</v>
      </c>
      <c r="H32" s="6"/>
    </row>
    <row r="33" spans="1:8" s="2" customFormat="1" ht="15" customHeight="1">
      <c r="A33" s="30"/>
      <c r="B33" s="22"/>
      <c r="C33" s="29"/>
      <c r="D33" s="25"/>
      <c r="E33" s="25">
        <f t="shared" si="1"/>
        <v>0</v>
      </c>
      <c r="F33" s="22">
        <f t="shared" si="2"/>
        <v>0</v>
      </c>
      <c r="G33" s="22">
        <f t="shared" si="3"/>
        <v>0</v>
      </c>
      <c r="H33" s="6"/>
    </row>
    <row r="34" spans="1:8" s="2" customFormat="1" ht="15" customHeight="1">
      <c r="A34" s="30"/>
      <c r="B34" s="22"/>
      <c r="C34" s="29"/>
      <c r="D34" s="25"/>
      <c r="E34" s="25">
        <f t="shared" si="1"/>
        <v>0</v>
      </c>
      <c r="F34" s="22">
        <f t="shared" si="2"/>
        <v>0</v>
      </c>
      <c r="G34" s="22">
        <f t="shared" si="3"/>
        <v>0</v>
      </c>
      <c r="H34" s="6"/>
    </row>
    <row r="35" spans="1:8" s="2" customFormat="1" ht="15" customHeight="1">
      <c r="A35" s="30"/>
      <c r="B35" s="30"/>
      <c r="C35" s="29"/>
      <c r="D35" s="25"/>
      <c r="E35" s="25">
        <f t="shared" si="1"/>
        <v>0</v>
      </c>
      <c r="F35" s="22">
        <f t="shared" si="2"/>
        <v>0</v>
      </c>
      <c r="G35" s="22">
        <f t="shared" si="3"/>
        <v>0</v>
      </c>
      <c r="H35" s="6"/>
    </row>
    <row r="36" spans="1:8" s="2" customFormat="1" ht="15" customHeight="1">
      <c r="A36" s="30"/>
      <c r="B36" s="22"/>
      <c r="C36" s="29"/>
      <c r="D36" s="25"/>
      <c r="E36" s="25">
        <f t="shared" si="1"/>
        <v>0</v>
      </c>
      <c r="F36" s="22">
        <f t="shared" si="2"/>
        <v>0</v>
      </c>
      <c r="G36" s="22">
        <f t="shared" si="3"/>
        <v>0</v>
      </c>
    </row>
    <row r="37" spans="1:8" s="2" customFormat="1" ht="15" customHeight="1">
      <c r="A37" s="30"/>
      <c r="B37" s="22"/>
      <c r="C37" s="29"/>
      <c r="D37" s="25"/>
      <c r="E37" s="25">
        <f t="shared" si="1"/>
        <v>0</v>
      </c>
      <c r="F37" s="22">
        <f t="shared" si="2"/>
        <v>0</v>
      </c>
      <c r="G37" s="22">
        <f t="shared" si="3"/>
        <v>0</v>
      </c>
    </row>
    <row r="38" spans="1:8" s="2" customFormat="1" ht="15" customHeight="1">
      <c r="A38" s="30"/>
      <c r="B38" s="22"/>
      <c r="C38" s="29"/>
      <c r="D38" s="25"/>
      <c r="E38" s="25">
        <f t="shared" si="1"/>
        <v>0</v>
      </c>
      <c r="F38" s="22">
        <f t="shared" si="2"/>
        <v>0</v>
      </c>
      <c r="G38" s="22">
        <f t="shared" si="3"/>
        <v>0</v>
      </c>
    </row>
    <row r="39" spans="1:8" s="2" customFormat="1" ht="15" customHeight="1">
      <c r="A39" s="30"/>
      <c r="B39" s="22"/>
      <c r="C39" s="29"/>
      <c r="D39" s="25"/>
      <c r="E39" s="25">
        <f t="shared" si="1"/>
        <v>0</v>
      </c>
      <c r="F39" s="22">
        <f t="shared" si="2"/>
        <v>0</v>
      </c>
      <c r="G39" s="22">
        <f t="shared" si="3"/>
        <v>0</v>
      </c>
    </row>
    <row r="40" spans="1:8" s="2" customFormat="1" ht="15" customHeight="1">
      <c r="A40" s="30"/>
      <c r="B40" s="30"/>
      <c r="C40" s="29"/>
      <c r="D40" s="25"/>
      <c r="E40" s="25">
        <f t="shared" si="1"/>
        <v>0</v>
      </c>
      <c r="F40" s="22">
        <f t="shared" si="2"/>
        <v>0</v>
      </c>
      <c r="G40" s="22">
        <f t="shared" si="3"/>
        <v>0</v>
      </c>
    </row>
    <row r="41" spans="1:8" s="2" customFormat="1" ht="15" customHeight="1">
      <c r="A41" s="30"/>
      <c r="B41" s="30"/>
      <c r="C41" s="29"/>
      <c r="D41" s="25"/>
      <c r="E41" s="25">
        <f t="shared" si="1"/>
        <v>0</v>
      </c>
      <c r="F41" s="22">
        <f t="shared" si="2"/>
        <v>0</v>
      </c>
      <c r="G41" s="22">
        <f t="shared" si="3"/>
        <v>0</v>
      </c>
    </row>
    <row r="42" spans="1:8" s="2" customFormat="1" ht="15" customHeight="1" thickBot="1">
      <c r="A42" s="32"/>
      <c r="B42" s="32"/>
      <c r="C42" s="33"/>
      <c r="D42" s="34"/>
      <c r="E42" s="33">
        <f t="shared" si="1"/>
        <v>0</v>
      </c>
      <c r="F42" s="34">
        <f t="shared" si="2"/>
        <v>0</v>
      </c>
      <c r="G42" s="22">
        <f t="shared" si="3"/>
        <v>0</v>
      </c>
    </row>
    <row r="43" spans="1:8" s="2" customFormat="1" ht="15" customHeight="1">
      <c r="A43" s="35" t="s">
        <v>25</v>
      </c>
      <c r="B43" s="8"/>
      <c r="C43" s="3"/>
      <c r="D43" s="36" t="s">
        <v>26</v>
      </c>
      <c r="E43" s="37">
        <f>SUM(E15:E42)</f>
        <v>5704545.4545454541</v>
      </c>
      <c r="F43" s="38">
        <f>SUM(F15:F42)</f>
        <v>570454.54545454541</v>
      </c>
      <c r="G43" s="38">
        <f>SUM(G15:G42)</f>
        <v>6275000</v>
      </c>
    </row>
    <row r="44" spans="1:8" s="2" customFormat="1" ht="15" customHeight="1" thickBot="1">
      <c r="A44" s="39" t="s">
        <v>27</v>
      </c>
      <c r="B44" s="40"/>
      <c r="C44" s="41"/>
      <c r="D44" s="42"/>
      <c r="E44" s="43"/>
      <c r="F44" s="42"/>
      <c r="G44" s="42"/>
    </row>
    <row r="45" spans="1:8" s="2" customFormat="1" ht="15" customHeight="1">
      <c r="A45" s="2" t="s">
        <v>28</v>
      </c>
      <c r="C45" s="6"/>
      <c r="D45" s="6"/>
      <c r="E45" s="6"/>
      <c r="F45" s="6"/>
      <c r="G45" s="6"/>
    </row>
    <row r="46" spans="1:8" s="2" customFormat="1" ht="15" customHeight="1">
      <c r="C46" s="6"/>
      <c r="D46" s="6"/>
      <c r="E46" s="6"/>
      <c r="F46" s="6"/>
      <c r="G46" s="6"/>
    </row>
    <row r="47" spans="1:8" s="2" customFormat="1" ht="15" customHeight="1">
      <c r="C47" s="6"/>
      <c r="D47" s="6"/>
      <c r="E47" s="6"/>
      <c r="F47" s="6"/>
      <c r="G47" s="6"/>
    </row>
    <row r="48" spans="1:8" s="2" customFormat="1" ht="15" customHeight="1">
      <c r="A48" s="8"/>
      <c r="B48" s="8"/>
      <c r="C48" s="3"/>
      <c r="D48" s="3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  <row r="115" spans="3:7" s="2" customFormat="1" ht="15" customHeight="1">
      <c r="C115" s="6"/>
      <c r="D115" s="6"/>
      <c r="E115" s="6"/>
      <c r="F115" s="6"/>
      <c r="G115" s="6"/>
    </row>
    <row r="116" spans="3:7" s="2" customFormat="1" ht="15" customHeight="1">
      <c r="C116" s="6"/>
      <c r="D116" s="6"/>
      <c r="E116" s="6"/>
      <c r="F116" s="6"/>
      <c r="G116" s="6"/>
    </row>
  </sheetData>
  <mergeCells count="2">
    <mergeCell ref="A1:G1"/>
    <mergeCell ref="A3:B3"/>
  </mergeCells>
  <phoneticPr fontId="4" type="noConversion"/>
  <pageMargins left="0.33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6"/>
  <sheetViews>
    <sheetView tabSelected="1" view="pageBreakPreview" topLeftCell="A4" workbookViewId="0">
      <selection activeCell="D26" sqref="D26"/>
    </sheetView>
  </sheetViews>
  <sheetFormatPr defaultRowHeight="15" customHeight="1"/>
  <cols>
    <col min="1" max="1" width="13.625" style="1" customWidth="1"/>
    <col min="2" max="2" width="19.875" style="1" customWidth="1"/>
    <col min="3" max="3" width="5.5" style="4" customWidth="1"/>
    <col min="4" max="4" width="12.5" style="4" customWidth="1"/>
    <col min="5" max="5" width="12.875" style="4" customWidth="1"/>
    <col min="6" max="6" width="13" style="4" customWidth="1"/>
    <col min="7" max="7" width="14.5" style="4" customWidth="1"/>
    <col min="8" max="8" width="11.75" style="1" bestFit="1" customWidth="1"/>
    <col min="9" max="16384" width="9" style="1"/>
  </cols>
  <sheetData>
    <row r="1" spans="1:8" ht="27.75" customHeight="1">
      <c r="A1" s="46" t="s">
        <v>0</v>
      </c>
      <c r="B1" s="46"/>
      <c r="C1" s="46"/>
      <c r="D1" s="46"/>
      <c r="E1" s="46"/>
      <c r="F1" s="46"/>
      <c r="G1" s="46"/>
    </row>
    <row r="2" spans="1:8" ht="15" customHeight="1">
      <c r="A2" s="2"/>
      <c r="B2" s="2"/>
      <c r="C2" s="3"/>
      <c r="D2" s="3"/>
      <c r="E2" s="3"/>
    </row>
    <row r="3" spans="1:8" ht="27.75" customHeight="1" thickBot="1">
      <c r="A3" s="47" t="s">
        <v>29</v>
      </c>
      <c r="B3" s="47"/>
      <c r="C3" s="5" t="s">
        <v>1</v>
      </c>
      <c r="D3" s="6"/>
      <c r="E3" s="6"/>
    </row>
    <row r="4" spans="1:8" ht="15" customHeight="1">
      <c r="A4" s="7" t="s">
        <v>2</v>
      </c>
      <c r="B4" s="8"/>
      <c r="C4" s="9"/>
      <c r="D4" s="6"/>
      <c r="E4" s="6"/>
    </row>
    <row r="5" spans="1:8" ht="15" customHeight="1">
      <c r="A5" s="7" t="s">
        <v>3</v>
      </c>
      <c r="B5" s="8"/>
      <c r="C5" s="6"/>
      <c r="D5" s="6"/>
      <c r="E5" s="6"/>
    </row>
    <row r="6" spans="1:8" ht="15" customHeight="1">
      <c r="A6" s="7" t="s">
        <v>4</v>
      </c>
      <c r="B6" s="8"/>
      <c r="C6" s="6"/>
      <c r="D6" s="6"/>
      <c r="E6" s="6"/>
    </row>
    <row r="7" spans="1:8" ht="15" customHeight="1">
      <c r="A7" s="2"/>
      <c r="B7" s="2"/>
      <c r="C7" s="6"/>
      <c r="D7" s="6"/>
    </row>
    <row r="8" spans="1:8" ht="15" customHeight="1">
      <c r="A8" s="10" t="s">
        <v>5</v>
      </c>
      <c r="B8" s="2"/>
      <c r="C8" s="6"/>
      <c r="D8" s="6"/>
      <c r="E8" s="6"/>
    </row>
    <row r="9" spans="1:8" ht="15" customHeight="1">
      <c r="A9" s="2"/>
      <c r="B9" s="2"/>
      <c r="C9" s="6"/>
      <c r="D9" s="6"/>
      <c r="E9" s="6"/>
      <c r="H9" s="4"/>
    </row>
    <row r="10" spans="1:8" ht="15" customHeight="1">
      <c r="A10" s="2" t="s">
        <v>6</v>
      </c>
      <c r="B10" s="11">
        <f>G43</f>
        <v>4565000</v>
      </c>
      <c r="C10" s="6"/>
      <c r="D10" s="6"/>
      <c r="E10" s="6"/>
      <c r="H10" s="4"/>
    </row>
    <row r="11" spans="1:8" ht="15" customHeight="1">
      <c r="A11" s="2" t="s">
        <v>7</v>
      </c>
      <c r="B11" s="12">
        <v>41274</v>
      </c>
      <c r="C11" s="6"/>
      <c r="D11" s="6"/>
      <c r="E11" s="6"/>
      <c r="H11" s="4"/>
    </row>
    <row r="12" spans="1:8" ht="15" customHeight="1">
      <c r="A12" s="2" t="s">
        <v>8</v>
      </c>
      <c r="B12" s="13"/>
      <c r="C12" s="6"/>
      <c r="D12" s="6"/>
      <c r="E12" s="6"/>
      <c r="H12" s="4"/>
    </row>
    <row r="13" spans="1:8" ht="15" customHeight="1" thickBot="1">
      <c r="A13" s="2"/>
      <c r="B13" s="2"/>
      <c r="C13" s="6"/>
      <c r="D13" s="6"/>
      <c r="H13" s="4"/>
    </row>
    <row r="14" spans="1:8" s="2" customFormat="1" ht="15" customHeight="1" thickBot="1">
      <c r="A14" s="14" t="s">
        <v>9</v>
      </c>
      <c r="B14" s="14" t="s">
        <v>10</v>
      </c>
      <c r="C14" s="15" t="s">
        <v>11</v>
      </c>
      <c r="D14" s="15" t="s">
        <v>12</v>
      </c>
      <c r="E14" s="16" t="s">
        <v>13</v>
      </c>
      <c r="F14" s="16" t="s">
        <v>14</v>
      </c>
      <c r="G14" s="15" t="s">
        <v>15</v>
      </c>
      <c r="H14" s="4"/>
    </row>
    <row r="15" spans="1:8" s="2" customFormat="1" ht="15" customHeight="1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27" si="0">SUM(E15:F15)</f>
        <v>0</v>
      </c>
      <c r="H15" s="4"/>
    </row>
    <row r="16" spans="1:8" s="2" customFormat="1" ht="15" customHeight="1">
      <c r="A16" s="24" t="s">
        <v>33</v>
      </c>
      <c r="B16" s="48" t="s">
        <v>16</v>
      </c>
      <c r="C16" s="19">
        <v>1</v>
      </c>
      <c r="D16" s="25">
        <f>4840000/1.1</f>
        <v>4400000</v>
      </c>
      <c r="E16" s="21">
        <f>C16*D16</f>
        <v>4400000</v>
      </c>
      <c r="F16" s="22">
        <f>E16*10%</f>
        <v>440000</v>
      </c>
      <c r="G16" s="22">
        <f t="shared" si="0"/>
        <v>4840000</v>
      </c>
      <c r="H16" s="4"/>
    </row>
    <row r="17" spans="1:8" s="2" customFormat="1" ht="15" customHeight="1">
      <c r="A17" s="26"/>
      <c r="B17" s="24"/>
      <c r="C17" s="19"/>
      <c r="D17" s="25"/>
      <c r="E17" s="21">
        <f>C17*D17</f>
        <v>0</v>
      </c>
      <c r="F17" s="22">
        <f>E17*10%</f>
        <v>0</v>
      </c>
      <c r="G17" s="22">
        <f t="shared" si="0"/>
        <v>0</v>
      </c>
      <c r="H17" s="4"/>
    </row>
    <row r="18" spans="1:8" s="2" customFormat="1" ht="15" customHeight="1">
      <c r="A18" s="26"/>
      <c r="B18" s="27" t="s">
        <v>17</v>
      </c>
      <c r="C18" s="19"/>
      <c r="D18" s="25"/>
      <c r="E18" s="21"/>
      <c r="F18" s="22"/>
      <c r="G18" s="22">
        <f t="shared" si="0"/>
        <v>0</v>
      </c>
    </row>
    <row r="19" spans="1:8" s="2" customFormat="1" ht="15" customHeight="1">
      <c r="A19" s="26"/>
      <c r="B19" s="27" t="s">
        <v>18</v>
      </c>
      <c r="C19" s="19"/>
      <c r="D19" s="25"/>
      <c r="E19" s="21"/>
      <c r="F19" s="22"/>
      <c r="G19" s="22">
        <f t="shared" si="0"/>
        <v>0</v>
      </c>
    </row>
    <row r="20" spans="1:8" s="2" customFormat="1" ht="15" customHeight="1">
      <c r="A20" s="26"/>
      <c r="B20" s="27" t="s">
        <v>19</v>
      </c>
      <c r="C20" s="19"/>
      <c r="D20" s="25"/>
      <c r="E20" s="21"/>
      <c r="F20" s="22"/>
      <c r="G20" s="22">
        <f t="shared" si="0"/>
        <v>0</v>
      </c>
    </row>
    <row r="21" spans="1:8" s="2" customFormat="1" ht="15" customHeight="1">
      <c r="A21" s="24"/>
      <c r="B21" s="27" t="s">
        <v>20</v>
      </c>
      <c r="C21" s="28"/>
      <c r="D21" s="25"/>
      <c r="E21" s="21"/>
      <c r="F21" s="22"/>
      <c r="G21" s="22">
        <f t="shared" si="0"/>
        <v>0</v>
      </c>
    </row>
    <row r="22" spans="1:8" s="2" customFormat="1" ht="15" customHeight="1">
      <c r="A22" s="24"/>
      <c r="B22" s="27" t="s">
        <v>31</v>
      </c>
      <c r="C22" s="29"/>
      <c r="D22" s="25"/>
      <c r="E22" s="21"/>
      <c r="F22" s="22"/>
      <c r="G22" s="22">
        <f t="shared" si="0"/>
        <v>0</v>
      </c>
    </row>
    <row r="23" spans="1:8" s="2" customFormat="1" ht="15" customHeight="1">
      <c r="A23" s="30"/>
      <c r="B23" s="27" t="s">
        <v>21</v>
      </c>
      <c r="C23" s="29"/>
      <c r="D23" s="25"/>
      <c r="E23" s="21"/>
      <c r="F23" s="22"/>
      <c r="G23" s="22">
        <f t="shared" si="0"/>
        <v>0</v>
      </c>
    </row>
    <row r="24" spans="1:8" s="2" customFormat="1" ht="15" customHeight="1">
      <c r="A24" s="30"/>
      <c r="B24" s="27" t="s">
        <v>22</v>
      </c>
      <c r="C24" s="29"/>
      <c r="D24" s="25"/>
      <c r="E24" s="21"/>
      <c r="F24" s="22"/>
      <c r="G24" s="22">
        <f t="shared" si="0"/>
        <v>0</v>
      </c>
    </row>
    <row r="25" spans="1:8" s="2" customFormat="1" ht="15" customHeight="1">
      <c r="A25" s="30"/>
      <c r="B25" s="22" t="s">
        <v>23</v>
      </c>
      <c r="C25" s="29"/>
      <c r="D25" s="25"/>
      <c r="E25" s="21"/>
      <c r="F25" s="22"/>
      <c r="G25" s="22">
        <f t="shared" si="0"/>
        <v>0</v>
      </c>
    </row>
    <row r="26" spans="1:8" s="2" customFormat="1" ht="15" customHeight="1">
      <c r="A26" s="30"/>
      <c r="B26" s="22" t="s">
        <v>30</v>
      </c>
      <c r="C26" s="29"/>
      <c r="D26" s="25"/>
      <c r="E26" s="25"/>
      <c r="F26" s="22"/>
      <c r="G26" s="22">
        <f t="shared" si="0"/>
        <v>0</v>
      </c>
    </row>
    <row r="27" spans="1:8" s="2" customFormat="1" ht="15" customHeight="1">
      <c r="A27" s="30"/>
      <c r="B27" s="22" t="s">
        <v>24</v>
      </c>
      <c r="C27" s="29"/>
      <c r="D27" s="25"/>
      <c r="E27" s="25"/>
      <c r="F27" s="22"/>
      <c r="G27" s="22">
        <f t="shared" si="0"/>
        <v>0</v>
      </c>
    </row>
    <row r="28" spans="1:8" s="2" customFormat="1" ht="15" customHeight="1">
      <c r="A28" s="30"/>
      <c r="B28" s="30"/>
      <c r="C28" s="29"/>
      <c r="D28" s="25"/>
      <c r="E28" s="25"/>
      <c r="F28" s="22"/>
      <c r="G28" s="22"/>
      <c r="H28" s="6"/>
    </row>
    <row r="29" spans="1:8" s="2" customFormat="1" ht="15" customHeight="1">
      <c r="A29" s="30" t="s">
        <v>32</v>
      </c>
      <c r="B29" s="31" t="s">
        <v>39</v>
      </c>
      <c r="C29" s="29">
        <v>1</v>
      </c>
      <c r="D29" s="25">
        <v>650000</v>
      </c>
      <c r="E29" s="25">
        <f t="shared" ref="E29:E30" si="1">C29*D29</f>
        <v>650000</v>
      </c>
      <c r="F29" s="22">
        <f t="shared" ref="F29:F30" si="2">E29*10%</f>
        <v>65000</v>
      </c>
      <c r="G29" s="22">
        <f t="shared" ref="G29:G30" si="3">SUM(E29:F29)</f>
        <v>715000</v>
      </c>
      <c r="H29" s="6"/>
    </row>
    <row r="30" spans="1:8" s="2" customFormat="1" ht="15" customHeight="1">
      <c r="A30" s="30"/>
      <c r="B30" s="31"/>
      <c r="C30" s="29"/>
      <c r="D30" s="25"/>
      <c r="E30" s="25">
        <f t="shared" si="1"/>
        <v>0</v>
      </c>
      <c r="F30" s="22">
        <f t="shared" si="2"/>
        <v>0</v>
      </c>
      <c r="G30" s="22">
        <f t="shared" si="3"/>
        <v>0</v>
      </c>
      <c r="H30" s="6"/>
    </row>
    <row r="31" spans="1:8" s="2" customFormat="1" ht="15" customHeight="1">
      <c r="A31" s="30"/>
      <c r="B31" s="45" t="s">
        <v>34</v>
      </c>
      <c r="C31" s="29">
        <v>-1</v>
      </c>
      <c r="D31" s="25">
        <v>900000</v>
      </c>
      <c r="E31" s="25">
        <f t="shared" ref="E31:E42" si="4">C31*D31</f>
        <v>-900000</v>
      </c>
      <c r="F31" s="22">
        <f t="shared" ref="F31:F42" si="5">E31*10%</f>
        <v>-90000</v>
      </c>
      <c r="G31" s="22">
        <f t="shared" ref="G31:G42" si="6">SUM(E31:F31)</f>
        <v>-990000</v>
      </c>
      <c r="H31" s="6"/>
    </row>
    <row r="32" spans="1:8" s="2" customFormat="1" ht="15" customHeight="1">
      <c r="A32" s="30"/>
      <c r="B32" s="22"/>
      <c r="C32" s="29"/>
      <c r="D32" s="25"/>
      <c r="E32" s="25">
        <f t="shared" si="4"/>
        <v>0</v>
      </c>
      <c r="F32" s="22">
        <f t="shared" si="5"/>
        <v>0</v>
      </c>
      <c r="G32" s="22">
        <f t="shared" si="6"/>
        <v>0</v>
      </c>
      <c r="H32" s="6"/>
    </row>
    <row r="33" spans="1:8" s="2" customFormat="1" ht="15" customHeight="1">
      <c r="A33" s="30"/>
      <c r="B33" s="22"/>
      <c r="C33" s="29"/>
      <c r="D33" s="25"/>
      <c r="E33" s="25">
        <f t="shared" si="4"/>
        <v>0</v>
      </c>
      <c r="F33" s="22">
        <f t="shared" si="5"/>
        <v>0</v>
      </c>
      <c r="G33" s="22">
        <f t="shared" si="6"/>
        <v>0</v>
      </c>
      <c r="H33" s="6"/>
    </row>
    <row r="34" spans="1:8" s="2" customFormat="1" ht="15" customHeight="1">
      <c r="A34" s="30"/>
      <c r="B34" s="22"/>
      <c r="C34" s="29"/>
      <c r="D34" s="25"/>
      <c r="E34" s="25">
        <f t="shared" si="4"/>
        <v>0</v>
      </c>
      <c r="F34" s="22">
        <f t="shared" si="5"/>
        <v>0</v>
      </c>
      <c r="G34" s="22">
        <f t="shared" si="6"/>
        <v>0</v>
      </c>
      <c r="H34" s="6"/>
    </row>
    <row r="35" spans="1:8" s="2" customFormat="1" ht="15" customHeight="1">
      <c r="A35" s="30"/>
      <c r="B35" s="30"/>
      <c r="C35" s="29"/>
      <c r="D35" s="25"/>
      <c r="E35" s="25">
        <f t="shared" si="4"/>
        <v>0</v>
      </c>
      <c r="F35" s="22">
        <f t="shared" si="5"/>
        <v>0</v>
      </c>
      <c r="G35" s="22">
        <f t="shared" si="6"/>
        <v>0</v>
      </c>
      <c r="H35" s="6"/>
    </row>
    <row r="36" spans="1:8" s="2" customFormat="1" ht="15" customHeight="1">
      <c r="A36" s="30"/>
      <c r="B36" s="22"/>
      <c r="C36" s="29"/>
      <c r="D36" s="25"/>
      <c r="E36" s="25">
        <f t="shared" si="4"/>
        <v>0</v>
      </c>
      <c r="F36" s="22">
        <f t="shared" si="5"/>
        <v>0</v>
      </c>
      <c r="G36" s="22">
        <f t="shared" si="6"/>
        <v>0</v>
      </c>
    </row>
    <row r="37" spans="1:8" s="2" customFormat="1" ht="15" customHeight="1">
      <c r="A37" s="30"/>
      <c r="B37" s="22"/>
      <c r="C37" s="29"/>
      <c r="D37" s="25"/>
      <c r="E37" s="25">
        <f t="shared" si="4"/>
        <v>0</v>
      </c>
      <c r="F37" s="22">
        <f t="shared" si="5"/>
        <v>0</v>
      </c>
      <c r="G37" s="22">
        <f t="shared" si="6"/>
        <v>0</v>
      </c>
    </row>
    <row r="38" spans="1:8" s="2" customFormat="1" ht="15" customHeight="1">
      <c r="A38" s="30"/>
      <c r="B38" s="22"/>
      <c r="C38" s="29"/>
      <c r="D38" s="25"/>
      <c r="E38" s="25">
        <f t="shared" si="4"/>
        <v>0</v>
      </c>
      <c r="F38" s="22">
        <f t="shared" si="5"/>
        <v>0</v>
      </c>
      <c r="G38" s="22">
        <f t="shared" si="6"/>
        <v>0</v>
      </c>
    </row>
    <row r="39" spans="1:8" s="2" customFormat="1" ht="15" customHeight="1">
      <c r="A39" s="30"/>
      <c r="B39" s="22"/>
      <c r="C39" s="29"/>
      <c r="D39" s="25"/>
      <c r="E39" s="25">
        <f t="shared" si="4"/>
        <v>0</v>
      </c>
      <c r="F39" s="22">
        <f t="shared" si="5"/>
        <v>0</v>
      </c>
      <c r="G39" s="22">
        <f t="shared" si="6"/>
        <v>0</v>
      </c>
    </row>
    <row r="40" spans="1:8" s="2" customFormat="1" ht="15" customHeight="1">
      <c r="A40" s="30"/>
      <c r="B40" s="30"/>
      <c r="C40" s="29"/>
      <c r="D40" s="25"/>
      <c r="E40" s="25">
        <f t="shared" si="4"/>
        <v>0</v>
      </c>
      <c r="F40" s="22">
        <f t="shared" si="5"/>
        <v>0</v>
      </c>
      <c r="G40" s="22">
        <f t="shared" si="6"/>
        <v>0</v>
      </c>
    </row>
    <row r="41" spans="1:8" s="2" customFormat="1" ht="15" customHeight="1">
      <c r="A41" s="30"/>
      <c r="B41" s="30"/>
      <c r="C41" s="29"/>
      <c r="D41" s="25"/>
      <c r="E41" s="25">
        <f t="shared" si="4"/>
        <v>0</v>
      </c>
      <c r="F41" s="22">
        <f t="shared" si="5"/>
        <v>0</v>
      </c>
      <c r="G41" s="22">
        <f t="shared" si="6"/>
        <v>0</v>
      </c>
    </row>
    <row r="42" spans="1:8" s="2" customFormat="1" ht="15" customHeight="1" thickBot="1">
      <c r="A42" s="32"/>
      <c r="B42" s="32"/>
      <c r="C42" s="33"/>
      <c r="D42" s="34"/>
      <c r="E42" s="33">
        <f t="shared" si="4"/>
        <v>0</v>
      </c>
      <c r="F42" s="34">
        <f t="shared" si="5"/>
        <v>0</v>
      </c>
      <c r="G42" s="22">
        <f t="shared" si="6"/>
        <v>0</v>
      </c>
    </row>
    <row r="43" spans="1:8" s="2" customFormat="1" ht="15" customHeight="1">
      <c r="A43" s="35" t="s">
        <v>25</v>
      </c>
      <c r="B43" s="8"/>
      <c r="C43" s="3"/>
      <c r="D43" s="36" t="s">
        <v>26</v>
      </c>
      <c r="E43" s="37">
        <f>SUM(E15:E42)</f>
        <v>4150000</v>
      </c>
      <c r="F43" s="38">
        <f>SUM(F15:F42)</f>
        <v>415000</v>
      </c>
      <c r="G43" s="38">
        <f>SUM(G15:G42)</f>
        <v>4565000</v>
      </c>
    </row>
    <row r="44" spans="1:8" s="2" customFormat="1" ht="15" customHeight="1" thickBot="1">
      <c r="A44" s="39" t="s">
        <v>27</v>
      </c>
      <c r="B44" s="40"/>
      <c r="C44" s="41"/>
      <c r="D44" s="42"/>
      <c r="E44" s="43"/>
      <c r="F44" s="42"/>
      <c r="G44" s="42"/>
    </row>
    <row r="45" spans="1:8" s="2" customFormat="1" ht="15" customHeight="1">
      <c r="A45" s="2" t="s">
        <v>28</v>
      </c>
      <c r="C45" s="6"/>
      <c r="D45" s="6"/>
      <c r="E45" s="6"/>
      <c r="F45" s="6"/>
      <c r="G45" s="6"/>
    </row>
    <row r="46" spans="1:8" s="2" customFormat="1" ht="15" customHeight="1">
      <c r="C46" s="6"/>
      <c r="D46" s="6"/>
      <c r="E46" s="6"/>
      <c r="F46" s="6"/>
      <c r="G46" s="6"/>
    </row>
    <row r="47" spans="1:8" s="2" customFormat="1" ht="15" customHeight="1">
      <c r="C47" s="6"/>
      <c r="D47" s="6"/>
      <c r="E47" s="6"/>
      <c r="F47" s="6"/>
      <c r="G47" s="6"/>
    </row>
    <row r="48" spans="1:8" s="2" customFormat="1" ht="15" customHeight="1">
      <c r="A48" s="8"/>
      <c r="B48" s="8"/>
      <c r="C48" s="3"/>
      <c r="D48" s="3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  <row r="115" spans="3:7" s="2" customFormat="1" ht="15" customHeight="1">
      <c r="C115" s="6"/>
      <c r="D115" s="6"/>
      <c r="E115" s="6"/>
      <c r="F115" s="6"/>
      <c r="G115" s="6"/>
    </row>
    <row r="116" spans="3:7" s="2" customFormat="1" ht="15" customHeight="1">
      <c r="C116" s="6"/>
      <c r="D116" s="6"/>
      <c r="E116" s="6"/>
      <c r="F116" s="6"/>
      <c r="G116" s="6"/>
    </row>
  </sheetData>
  <mergeCells count="2">
    <mergeCell ref="A1:G1"/>
    <mergeCell ref="A3:B3"/>
  </mergeCells>
  <phoneticPr fontId="4" type="noConversion"/>
  <pageMargins left="0.33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5935</vt:lpstr>
      <vt:lpstr>2930</vt:lpstr>
      <vt:lpstr>2925</vt:lpstr>
      <vt:lpstr>2920</vt:lpstr>
      <vt:lpstr>'2920'!Print_Area</vt:lpstr>
      <vt:lpstr>'2925'!Print_Area</vt:lpstr>
      <vt:lpstr>'2930'!Print_Area</vt:lpstr>
      <vt:lpstr>'5935'!Print_Area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2012-12-31T08:13:32Z</cp:lastPrinted>
  <dcterms:created xsi:type="dcterms:W3CDTF">2012-12-31T07:59:11Z</dcterms:created>
  <dcterms:modified xsi:type="dcterms:W3CDTF">2012-12-31T08:14:15Z</dcterms:modified>
</cp:coreProperties>
</file>