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4615" windowHeight="11760"/>
  </bookViews>
  <sheets>
    <sheet name="통합" sheetId="5" r:id="rId1"/>
  </sheets>
  <calcPr calcId="125725"/>
</workbook>
</file>

<file path=xl/calcChain.xml><?xml version="1.0" encoding="utf-8"?>
<calcChain xmlns="http://schemas.openxmlformats.org/spreadsheetml/2006/main">
  <c r="E42" i="5"/>
  <c r="E41"/>
  <c r="E40"/>
  <c r="E39"/>
  <c r="E38"/>
  <c r="E37"/>
  <c r="F37" s="1"/>
  <c r="E36"/>
  <c r="E35"/>
  <c r="F35" s="1"/>
  <c r="E33"/>
  <c r="E32"/>
  <c r="E31"/>
  <c r="E30"/>
  <c r="E28"/>
  <c r="F28" s="1"/>
  <c r="G27"/>
  <c r="G26"/>
  <c r="G25"/>
  <c r="G24"/>
  <c r="G23"/>
  <c r="G22"/>
  <c r="G21"/>
  <c r="G20"/>
  <c r="G19"/>
  <c r="G18"/>
  <c r="E17"/>
  <c r="E16"/>
  <c r="F16" s="1"/>
  <c r="D127"/>
  <c r="E128" s="1"/>
  <c r="F128" s="1"/>
  <c r="D126"/>
  <c r="E228"/>
  <c r="F228" s="1"/>
  <c r="F227"/>
  <c r="E227"/>
  <c r="G227" s="1"/>
  <c r="E226"/>
  <c r="F226" s="1"/>
  <c r="F225"/>
  <c r="E225"/>
  <c r="G225" s="1"/>
  <c r="E222"/>
  <c r="F222" s="1"/>
  <c r="D220"/>
  <c r="E218"/>
  <c r="F218" s="1"/>
  <c r="G217"/>
  <c r="E216"/>
  <c r="F216" s="1"/>
  <c r="G215"/>
  <c r="G214"/>
  <c r="G213"/>
  <c r="G212"/>
  <c r="G211"/>
  <c r="G210"/>
  <c r="G209"/>
  <c r="E208"/>
  <c r="F208" s="1"/>
  <c r="E207"/>
  <c r="E232"/>
  <c r="E231"/>
  <c r="F231" s="1"/>
  <c r="E230"/>
  <c r="E229"/>
  <c r="F229" s="1"/>
  <c r="E206"/>
  <c r="F206" s="1"/>
  <c r="E185"/>
  <c r="E184"/>
  <c r="F184" s="1"/>
  <c r="E183"/>
  <c r="E182"/>
  <c r="F182" s="1"/>
  <c r="E181"/>
  <c r="E180"/>
  <c r="F180" s="1"/>
  <c r="E179"/>
  <c r="E178"/>
  <c r="F178" s="1"/>
  <c r="E175"/>
  <c r="D173"/>
  <c r="E171"/>
  <c r="G170"/>
  <c r="E169"/>
  <c r="G168"/>
  <c r="G167"/>
  <c r="G166"/>
  <c r="G165"/>
  <c r="G164"/>
  <c r="G163"/>
  <c r="G162"/>
  <c r="E161"/>
  <c r="D160"/>
  <c r="E160" s="1"/>
  <c r="F160" s="1"/>
  <c r="E159"/>
  <c r="F159" s="1"/>
  <c r="E81"/>
  <c r="F81" s="1"/>
  <c r="E79"/>
  <c r="F79" s="1"/>
  <c r="D78"/>
  <c r="E78" s="1"/>
  <c r="F78" s="1"/>
  <c r="E122"/>
  <c r="F122" s="1"/>
  <c r="E138"/>
  <c r="E137"/>
  <c r="F137" s="1"/>
  <c r="E136"/>
  <c r="F136" s="1"/>
  <c r="E135"/>
  <c r="F135" s="1"/>
  <c r="E134"/>
  <c r="E133"/>
  <c r="F133" s="1"/>
  <c r="F132"/>
  <c r="E132"/>
  <c r="E131"/>
  <c r="F131" s="1"/>
  <c r="E124"/>
  <c r="F124" s="1"/>
  <c r="G123"/>
  <c r="G121"/>
  <c r="G120"/>
  <c r="G119"/>
  <c r="G118"/>
  <c r="G117"/>
  <c r="G116"/>
  <c r="G115"/>
  <c r="E113"/>
  <c r="F113" s="1"/>
  <c r="E112"/>
  <c r="F112" s="1"/>
  <c r="E90"/>
  <c r="E89"/>
  <c r="F89" s="1"/>
  <c r="E88"/>
  <c r="E87"/>
  <c r="F87" s="1"/>
  <c r="E86"/>
  <c r="E85"/>
  <c r="F85" s="1"/>
  <c r="E84"/>
  <c r="E83"/>
  <c r="F83" s="1"/>
  <c r="E80"/>
  <c r="E76"/>
  <c r="F76" s="1"/>
  <c r="G75"/>
  <c r="G74"/>
  <c r="G73"/>
  <c r="G72"/>
  <c r="G71"/>
  <c r="G70"/>
  <c r="G69"/>
  <c r="G68"/>
  <c r="G67"/>
  <c r="E65"/>
  <c r="E64"/>
  <c r="F64" s="1"/>
  <c r="G37" l="1"/>
  <c r="F39"/>
  <c r="G39" s="1"/>
  <c r="F32"/>
  <c r="G32" s="1"/>
  <c r="F41"/>
  <c r="G41" s="1"/>
  <c r="G35"/>
  <c r="F30"/>
  <c r="G30" s="1"/>
  <c r="G16"/>
  <c r="F17"/>
  <c r="G17" s="1"/>
  <c r="G28"/>
  <c r="F31"/>
  <c r="G31" s="1"/>
  <c r="F33"/>
  <c r="G33" s="1"/>
  <c r="F36"/>
  <c r="G36" s="1"/>
  <c r="F38"/>
  <c r="G38" s="1"/>
  <c r="F40"/>
  <c r="G40" s="1"/>
  <c r="F42"/>
  <c r="G42" s="1"/>
  <c r="E43"/>
  <c r="F207"/>
  <c r="G207" s="1"/>
  <c r="G208"/>
  <c r="G216"/>
  <c r="G218"/>
  <c r="G222"/>
  <c r="G226"/>
  <c r="G228"/>
  <c r="G78"/>
  <c r="G206"/>
  <c r="G229"/>
  <c r="F230"/>
  <c r="G230" s="1"/>
  <c r="G231"/>
  <c r="F232"/>
  <c r="G232" s="1"/>
  <c r="E233"/>
  <c r="G159"/>
  <c r="G160"/>
  <c r="F161"/>
  <c r="G161" s="1"/>
  <c r="F169"/>
  <c r="G169" s="1"/>
  <c r="F171"/>
  <c r="G171" s="1"/>
  <c r="F175"/>
  <c r="G175" s="1"/>
  <c r="G178"/>
  <c r="F179"/>
  <c r="G179" s="1"/>
  <c r="G180"/>
  <c r="F181"/>
  <c r="G181" s="1"/>
  <c r="G182"/>
  <c r="F183"/>
  <c r="G183" s="1"/>
  <c r="G184"/>
  <c r="F185"/>
  <c r="G185" s="1"/>
  <c r="E186"/>
  <c r="G81"/>
  <c r="G79"/>
  <c r="G132"/>
  <c r="F134"/>
  <c r="G134" s="1"/>
  <c r="G136"/>
  <c r="F138"/>
  <c r="G138" s="1"/>
  <c r="G122"/>
  <c r="G113"/>
  <c r="G128"/>
  <c r="G112"/>
  <c r="G114"/>
  <c r="G124"/>
  <c r="G131"/>
  <c r="G133"/>
  <c r="G135"/>
  <c r="G137"/>
  <c r="E139"/>
  <c r="G64"/>
  <c r="F65"/>
  <c r="G66"/>
  <c r="G76"/>
  <c r="F80"/>
  <c r="G80" s="1"/>
  <c r="G83"/>
  <c r="F84"/>
  <c r="G84" s="1"/>
  <c r="G85"/>
  <c r="F86"/>
  <c r="G86" s="1"/>
  <c r="G87"/>
  <c r="F88"/>
  <c r="G88" s="1"/>
  <c r="G89"/>
  <c r="F90"/>
  <c r="G90" s="1"/>
  <c r="E91"/>
  <c r="G43" l="1"/>
  <c r="B11" s="1"/>
  <c r="F43"/>
  <c r="F233"/>
  <c r="G233"/>
  <c r="B201" s="1"/>
  <c r="F186"/>
  <c r="G186"/>
  <c r="B154" s="1"/>
  <c r="F139"/>
  <c r="G139"/>
  <c r="B107" s="1"/>
  <c r="F91"/>
  <c r="G65"/>
  <c r="G91" s="1"/>
  <c r="B59" s="1"/>
</calcChain>
</file>

<file path=xl/sharedStrings.xml><?xml version="1.0" encoding="utf-8"?>
<sst xmlns="http://schemas.openxmlformats.org/spreadsheetml/2006/main" count="195" uniqueCount="82">
  <si>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</si>
  <si>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</si>
  <si>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</si>
  <si>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</si>
  <si>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</si>
  <si>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</si>
  <si>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</si>
  <si>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</si>
  <si>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</si>
  <si>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</si>
  <si>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</si>
  <si>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</si>
  <si>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</si>
  <si>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</si>
  <si>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</si>
  <si>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복합기렌탈</t>
    <phoneticPr fontId="3" type="noConversion"/>
  </si>
  <si>
    <t>1200dpi 고화질 복사품질</t>
    <phoneticPr fontId="3" type="noConversion"/>
  </si>
  <si>
    <t>다양한 복사 및 문서 소트기능 (옵션)</t>
    <phoneticPr fontId="3" type="noConversion"/>
  </si>
  <si>
    <t>다양한 용지 사이즈와 두께에 대응</t>
    <phoneticPr fontId="3" type="noConversion"/>
  </si>
  <si>
    <t>고속 3초 팩스 전송 (옵션)</t>
    <phoneticPr fontId="3" type="noConversion"/>
  </si>
  <si>
    <t>용지급지장치 550매 카세트 2ea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</si>
  <si>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</si>
  <si>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</si>
  <si>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</si>
  <si>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</si>
  <si>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양면 스캔 / 양면복사 기능</t>
    <phoneticPr fontId="3" type="noConversion"/>
  </si>
  <si>
    <t>네트워크 출력안정성을 높인 UFR LT 프린터 보드</t>
    <phoneticPr fontId="3" type="noConversion"/>
  </si>
  <si>
    <t>자동양면원고이송장치 (DADF) 포함</t>
    <phoneticPr fontId="3" type="noConversion"/>
  </si>
  <si>
    <t>irc adv C2020</t>
    <phoneticPr fontId="3" type="noConversion"/>
  </si>
  <si>
    <t>출력속도 분당 20매 (흑백/컬러 동일)</t>
    <phoneticPr fontId="3" type="noConversion"/>
  </si>
  <si>
    <t>양면 스캔 가능 DADF</t>
    <phoneticPr fontId="3" type="noConversion"/>
  </si>
  <si>
    <t>검정 2,300페이지</t>
    <phoneticPr fontId="3" type="noConversion"/>
  </si>
  <si>
    <t>강원길 엔지니어링</t>
    <phoneticPr fontId="3" type="noConversion"/>
  </si>
  <si>
    <t>토너</t>
    <phoneticPr fontId="3" type="noConversion"/>
  </si>
  <si>
    <t>검정 23,000매</t>
    <phoneticPr fontId="3" type="noConversion"/>
  </si>
  <si>
    <t>파랑 19,000매</t>
    <phoneticPr fontId="3" type="noConversion"/>
  </si>
  <si>
    <t>빨강 19,000매</t>
    <phoneticPr fontId="3" type="noConversion"/>
  </si>
  <si>
    <t>노랑 19,000매</t>
    <phoneticPr fontId="3" type="noConversion"/>
  </si>
  <si>
    <t>드럼</t>
    <phoneticPr fontId="3" type="noConversion"/>
  </si>
  <si>
    <t>검정 43,000매</t>
    <phoneticPr fontId="3" type="noConversion"/>
  </si>
  <si>
    <t>파랑 36,000매</t>
    <phoneticPr fontId="3" type="noConversion"/>
  </si>
  <si>
    <t>빨강 36,000매</t>
    <phoneticPr fontId="3" type="noConversion"/>
  </si>
  <si>
    <t>노랑 36,000매</t>
    <phoneticPr fontId="3" type="noConversion"/>
  </si>
  <si>
    <t>검정 장당비용</t>
    <phoneticPr fontId="3" type="noConversion"/>
  </si>
  <si>
    <t>컬러 장당비용</t>
    <phoneticPr fontId="3" type="noConversion"/>
  </si>
  <si>
    <t>HP 오피스젯 8100</t>
    <phoneticPr fontId="3" type="noConversion"/>
  </si>
  <si>
    <t>컬러 잉크젯</t>
    <phoneticPr fontId="3" type="noConversion"/>
  </si>
  <si>
    <t>파랑 1,500페이지</t>
    <phoneticPr fontId="3" type="noConversion"/>
  </si>
  <si>
    <t>빨강 1,500페이지</t>
    <phoneticPr fontId="3" type="noConversion"/>
  </si>
  <si>
    <t>노랑 1,500페이지</t>
    <phoneticPr fontId="3" type="noConversion"/>
  </si>
  <si>
    <t>A4 잉크젯 프린터</t>
    <phoneticPr fontId="3" type="noConversion"/>
  </si>
  <si>
    <t>ISO 인쇄속도 흑백 최고 20ppm / 컬러 최고 16ppm</t>
    <phoneticPr fontId="3" type="noConversion"/>
  </si>
  <si>
    <t>인쇄 해상도 최고 4800 x 1200dpi</t>
    <phoneticPr fontId="3" type="noConversion"/>
  </si>
  <si>
    <t>월 권장출력량 250장 ~ 1250장</t>
    <phoneticPr fontId="3" type="noConversion"/>
  </si>
  <si>
    <t>HP 오피스젯 251dW</t>
    <phoneticPr fontId="3" type="noConversion"/>
  </si>
  <si>
    <t>월 권장출력량 500장 ~ 1500장</t>
    <phoneticPr fontId="3" type="noConversion"/>
  </si>
  <si>
    <t>강원길엔지니어링</t>
    <phoneticPr fontId="3" type="noConversion"/>
  </si>
  <si>
    <t>1. 초기 토너 드럼 구매 조건입니다.</t>
    <phoneticPr fontId="3" type="noConversion"/>
  </si>
  <si>
    <t>HP 오피스젯 x451dw</t>
    <phoneticPr fontId="3" type="noConversion"/>
  </si>
  <si>
    <t>ISO 인쇄속도 흑백/컬러 55ppm (컬러 비중과 상관없이 분당 55장 출력)</t>
    <phoneticPr fontId="3" type="noConversion"/>
  </si>
  <si>
    <t>월 권장출력량 1,000장 ~ 4,200장</t>
    <phoneticPr fontId="3" type="noConversion"/>
  </si>
  <si>
    <t>검정 9,200페이지</t>
    <phoneticPr fontId="3" type="noConversion"/>
  </si>
  <si>
    <t>파랑 6,600페이지</t>
    <phoneticPr fontId="3" type="noConversion"/>
  </si>
  <si>
    <t>빨강 6,600페이지</t>
    <phoneticPr fontId="3" type="noConversion"/>
  </si>
  <si>
    <t>노랑 6,600페이지</t>
    <phoneticPr fontId="3" type="noConversion"/>
  </si>
  <si>
    <t>초기잉크 검정 3,000매, 컬러 2,500매 제공</t>
    <phoneticPr fontId="3" type="noConversion"/>
  </si>
  <si>
    <t>1. 기네스북에 등제된 세계에서 가장빠른 데스크탑 프린터입니다.</t>
    <phoneticPr fontId="3" type="noConversion"/>
  </si>
  <si>
    <t>1. 개인용 데스크탑 프린터입니다.</t>
    <phoneticPr fontId="3" type="noConversion"/>
  </si>
  <si>
    <t>1. 소규모 웍그룹 데스크탑 프린터입니다.</t>
    <phoneticPr fontId="3" type="noConversion"/>
  </si>
  <si>
    <t>hp CM6030F</t>
    <phoneticPr fontId="3" type="noConversion"/>
  </si>
  <si>
    <t>출력속도 분당 31매 (흑백/컬러 동일)</t>
    <phoneticPr fontId="3" type="noConversion"/>
  </si>
  <si>
    <t>고속 팩스보드 기본제공</t>
    <phoneticPr fontId="3" type="noConversion"/>
  </si>
  <si>
    <t>용지급지장치 550매 카세트 4ea</t>
    <phoneticPr fontId="3" type="noConversion"/>
  </si>
  <si>
    <t>검정 19,500매</t>
    <phoneticPr fontId="3" type="noConversion"/>
  </si>
  <si>
    <t>파랑 21,000매</t>
    <phoneticPr fontId="3" type="noConversion"/>
  </si>
  <si>
    <t>빨강 21,000매</t>
    <phoneticPr fontId="3" type="noConversion"/>
  </si>
  <si>
    <t>노랑 21,000매</t>
    <phoneticPr fontId="3" type="noConversion"/>
  </si>
  <si>
    <t>검정 35,000매</t>
    <phoneticPr fontId="3" type="noConversion"/>
  </si>
  <si>
    <t>파랑 35,000매</t>
    <phoneticPr fontId="3" type="noConversion"/>
  </si>
  <si>
    <t>빨강 35,000매</t>
    <phoneticPr fontId="3" type="noConversion"/>
  </si>
  <si>
    <t>노랑 35,000매</t>
    <phoneticPr fontId="3" type="noConversion"/>
  </si>
  <si>
    <t>?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</si>
</sst>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8" fillId="0" borderId="0" xfId="3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51</xdr:row>
      <xdr:rowOff>133350</xdr:rowOff>
    </xdr:from>
    <xdr:to>
      <xdr:col>6</xdr:col>
      <xdr:colOff>981075</xdr:colOff>
      <xdr:row>61</xdr:row>
      <xdr:rowOff>76200</xdr:rowOff>
    </xdr:to>
    <xdr:pic>
      <xdr:nvPicPr>
        <xdr:cNvPr id="3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0" y="866775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99</xdr:row>
      <xdr:rowOff>200025</xdr:rowOff>
    </xdr:from>
    <xdr:to>
      <xdr:col>6</xdr:col>
      <xdr:colOff>1047750</xdr:colOff>
      <xdr:row>109</xdr:row>
      <xdr:rowOff>142875</xdr:rowOff>
    </xdr:to>
    <xdr:pic>
      <xdr:nvPicPr>
        <xdr:cNvPr id="4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9925" y="1040130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146</xdr:row>
      <xdr:rowOff>200025</xdr:rowOff>
    </xdr:from>
    <xdr:to>
      <xdr:col>6</xdr:col>
      <xdr:colOff>1047750</xdr:colOff>
      <xdr:row>156</xdr:row>
      <xdr:rowOff>142875</xdr:rowOff>
    </xdr:to>
    <xdr:pic>
      <xdr:nvPicPr>
        <xdr:cNvPr id="5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9925" y="1040130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193</xdr:row>
      <xdr:rowOff>200025</xdr:rowOff>
    </xdr:from>
    <xdr:to>
      <xdr:col>6</xdr:col>
      <xdr:colOff>1047750</xdr:colOff>
      <xdr:row>203</xdr:row>
      <xdr:rowOff>142875</xdr:rowOff>
    </xdr:to>
    <xdr:pic>
      <xdr:nvPicPr>
        <xdr:cNvPr id="6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9925" y="1040130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3</xdr:row>
      <xdr:rowOff>133350</xdr:rowOff>
    </xdr:from>
    <xdr:to>
      <xdr:col>6</xdr:col>
      <xdr:colOff>981075</xdr:colOff>
      <xdr:row>13</xdr:row>
      <xdr:rowOff>76200</xdr:rowOff>
    </xdr:to>
    <xdr:pic>
      <xdr:nvPicPr>
        <xdr:cNvPr id="7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0" y="10010775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6"/>
  <sheetViews>
    <sheetView tabSelected="1" view="pageBreakPreview" topLeftCell="A13" workbookViewId="0">
      <selection activeCell="D39" sqref="D39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9.44140625" style="1" customWidth="1"/>
    <col min="9" max="16384" width="8.88671875" style="1"/>
  </cols>
  <sheetData>
    <row r="1" spans="1:7" ht="27.75" customHeight="1">
      <c r="A1" s="46" t="s">
        <v>0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 t="s">
        <v>32</v>
      </c>
      <c r="B4" s="47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9"/>
      <c r="C6" s="4"/>
      <c r="D6" s="4"/>
      <c r="E6" s="4"/>
    </row>
    <row r="7" spans="1:7" ht="15" customHeight="1">
      <c r="A7" s="8"/>
      <c r="B7" s="45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4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5</v>
      </c>
      <c r="B11" s="12" t="e">
        <f>G43</f>
        <v>#VALUE!</v>
      </c>
      <c r="C11" s="4"/>
      <c r="D11" s="4"/>
      <c r="E11" s="4"/>
    </row>
    <row r="12" spans="1:7" ht="15" customHeight="1">
      <c r="A12" s="2" t="s">
        <v>6</v>
      </c>
      <c r="B12" s="13">
        <v>41479</v>
      </c>
      <c r="C12" s="4"/>
      <c r="D12" s="4"/>
      <c r="E12" s="4"/>
    </row>
    <row r="13" spans="1:7" ht="15" customHeight="1">
      <c r="A13" s="2" t="s">
        <v>7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>
      <c r="A17" s="25" t="s">
        <v>15</v>
      </c>
      <c r="B17" s="26" t="s">
        <v>69</v>
      </c>
      <c r="C17" s="20">
        <v>1</v>
      </c>
      <c r="D17" s="27">
        <v>100000</v>
      </c>
      <c r="E17" s="22">
        <f>C17*D17</f>
        <v>100000</v>
      </c>
      <c r="F17" s="23">
        <f>E17*10%</f>
        <v>10000</v>
      </c>
      <c r="G17" s="23">
        <f t="shared" si="0"/>
        <v>110000</v>
      </c>
    </row>
    <row r="18" spans="1:7" s="2" customFormat="1" ht="15" customHeight="1">
      <c r="A18" s="28"/>
      <c r="B18" s="25"/>
      <c r="C18" s="20"/>
      <c r="D18" s="27"/>
      <c r="E18" s="22"/>
      <c r="F18" s="23"/>
      <c r="G18" s="23">
        <f t="shared" si="0"/>
        <v>0</v>
      </c>
    </row>
    <row r="19" spans="1:7" s="2" customFormat="1" ht="15" customHeight="1">
      <c r="A19" s="28"/>
      <c r="B19" s="29" t="s">
        <v>16</v>
      </c>
      <c r="C19" s="20"/>
      <c r="D19" s="27"/>
      <c r="E19" s="22"/>
      <c r="F19" s="23"/>
      <c r="G19" s="23">
        <f t="shared" si="0"/>
        <v>0</v>
      </c>
    </row>
    <row r="20" spans="1:7" s="2" customFormat="1" ht="15" customHeight="1">
      <c r="A20" s="28"/>
      <c r="B20" s="29" t="s">
        <v>70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>
      <c r="A21" s="28"/>
      <c r="B21" s="29" t="s">
        <v>30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>
      <c r="A22" s="25"/>
      <c r="B22" s="29" t="s">
        <v>17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>
      <c r="A23" s="25"/>
      <c r="B23" s="29" t="s">
        <v>25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>
      <c r="A24" s="32"/>
      <c r="B24" s="29" t="s">
        <v>18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>
      <c r="A25" s="32"/>
      <c r="B25" s="29" t="s">
        <v>26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>
      <c r="A26" s="32"/>
      <c r="B26" s="23" t="s">
        <v>71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>
      <c r="A27" s="32"/>
      <c r="B27" s="23" t="s">
        <v>27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>
      <c r="A28" s="32"/>
      <c r="B28" s="23" t="s">
        <v>72</v>
      </c>
      <c r="C28" s="31"/>
      <c r="D28" s="27"/>
      <c r="E28" s="27">
        <f>C28*D28</f>
        <v>0</v>
      </c>
      <c r="F28" s="23">
        <f>E28*10%</f>
        <v>0</v>
      </c>
      <c r="G28" s="23">
        <f t="shared" si="0"/>
        <v>0</v>
      </c>
    </row>
    <row r="29" spans="1:7" s="2" customFormat="1" ht="15" customHeight="1">
      <c r="A29" s="32"/>
      <c r="B29" s="32"/>
      <c r="C29" s="31"/>
      <c r="D29" s="27"/>
      <c r="E29" s="27"/>
      <c r="F29" s="23"/>
      <c r="G29" s="23"/>
    </row>
    <row r="30" spans="1:7" s="2" customFormat="1" ht="15" customHeight="1">
      <c r="A30" s="32" t="s">
        <v>33</v>
      </c>
      <c r="B30" s="32" t="s">
        <v>73</v>
      </c>
      <c r="C30" s="31">
        <v>1</v>
      </c>
      <c r="D30" s="27">
        <v>110000</v>
      </c>
      <c r="E30" s="27">
        <f>C30*D30</f>
        <v>110000</v>
      </c>
      <c r="F30" s="23">
        <f>E30*10%</f>
        <v>11000</v>
      </c>
      <c r="G30" s="23">
        <f t="shared" ref="G30:G31" si="1">SUM(E30:F30)</f>
        <v>121000</v>
      </c>
    </row>
    <row r="31" spans="1:7" s="2" customFormat="1" ht="15" customHeight="1">
      <c r="A31" s="32"/>
      <c r="B31" s="32" t="s">
        <v>74</v>
      </c>
      <c r="C31" s="31">
        <v>1</v>
      </c>
      <c r="D31" s="27" t="s">
        <v>81</v>
      </c>
      <c r="E31" s="27" t="e">
        <f>C31*D31</f>
        <v>#VALUE!</v>
      </c>
      <c r="F31" s="23" t="e">
        <f>E31*10%</f>
        <v>#VALUE!</v>
      </c>
      <c r="G31" s="23" t="e">
        <f t="shared" si="1"/>
        <v>#VALUE!</v>
      </c>
    </row>
    <row r="32" spans="1:7" s="2" customFormat="1" ht="15" customHeight="1">
      <c r="A32" s="32"/>
      <c r="B32" s="32" t="s">
        <v>75</v>
      </c>
      <c r="C32" s="31">
        <v>1</v>
      </c>
      <c r="D32" s="27" t="s">
        <v>81</v>
      </c>
      <c r="E32" s="27" t="e">
        <f>C32*D32</f>
        <v>#VALUE!</v>
      </c>
      <c r="F32" s="23" t="e">
        <f>E32*10%</f>
        <v>#VALUE!</v>
      </c>
      <c r="G32" s="23" t="e">
        <f>SUM(E32:F32)</f>
        <v>#VALUE!</v>
      </c>
    </row>
    <row r="33" spans="1:7" s="2" customFormat="1" ht="15" customHeight="1">
      <c r="A33" s="32"/>
      <c r="B33" s="32" t="s">
        <v>76</v>
      </c>
      <c r="C33" s="31">
        <v>1</v>
      </c>
      <c r="D33" s="27" t="s">
        <v>81</v>
      </c>
      <c r="E33" s="27" t="e">
        <f>C33*D33</f>
        <v>#VALUE!</v>
      </c>
      <c r="F33" s="23" t="e">
        <f>E33*10%</f>
        <v>#VALUE!</v>
      </c>
      <c r="G33" s="23" t="e">
        <f t="shared" ref="G33" si="2">SUM(E33:F33)</f>
        <v>#VALUE!</v>
      </c>
    </row>
    <row r="34" spans="1:7" s="2" customFormat="1" ht="15" customHeight="1">
      <c r="A34" s="32"/>
      <c r="B34" s="32"/>
      <c r="C34" s="31"/>
      <c r="D34" s="27"/>
      <c r="E34" s="27"/>
      <c r="F34" s="23"/>
      <c r="G34" s="23"/>
    </row>
    <row r="35" spans="1:7" s="2" customFormat="1" ht="15" customHeight="1">
      <c r="A35" s="32" t="s">
        <v>38</v>
      </c>
      <c r="B35" s="32" t="s">
        <v>77</v>
      </c>
      <c r="C35" s="31">
        <v>1</v>
      </c>
      <c r="D35" s="27">
        <v>140000</v>
      </c>
      <c r="E35" s="27">
        <f t="shared" ref="E35:E42" si="3">C35*D35</f>
        <v>140000</v>
      </c>
      <c r="F35" s="23">
        <f t="shared" ref="F35:F42" si="4">E35*10%</f>
        <v>14000</v>
      </c>
      <c r="G35" s="23">
        <f t="shared" ref="G35:G42" si="5">SUM(E35:F35)</f>
        <v>154000</v>
      </c>
    </row>
    <row r="36" spans="1:7" s="2" customFormat="1" ht="15" customHeight="1">
      <c r="A36" s="32"/>
      <c r="B36" s="32" t="s">
        <v>78</v>
      </c>
      <c r="C36" s="31">
        <v>1</v>
      </c>
      <c r="D36" s="27" t="s">
        <v>81</v>
      </c>
      <c r="E36" s="27" t="e">
        <f t="shared" si="3"/>
        <v>#VALUE!</v>
      </c>
      <c r="F36" s="23" t="e">
        <f t="shared" si="4"/>
        <v>#VALUE!</v>
      </c>
      <c r="G36" s="23" t="e">
        <f t="shared" si="5"/>
        <v>#VALUE!</v>
      </c>
    </row>
    <row r="37" spans="1:7" s="2" customFormat="1" ht="15" customHeight="1">
      <c r="A37" s="32"/>
      <c r="B37" s="32" t="s">
        <v>79</v>
      </c>
      <c r="C37" s="31">
        <v>1</v>
      </c>
      <c r="D37" s="27" t="s">
        <v>81</v>
      </c>
      <c r="E37" s="27" t="e">
        <f t="shared" si="3"/>
        <v>#VALUE!</v>
      </c>
      <c r="F37" s="23" t="e">
        <f t="shared" si="4"/>
        <v>#VALUE!</v>
      </c>
      <c r="G37" s="23" t="e">
        <f t="shared" si="5"/>
        <v>#VALUE!</v>
      </c>
    </row>
    <row r="38" spans="1:7" s="2" customFormat="1" ht="15" customHeight="1">
      <c r="A38" s="32"/>
      <c r="B38" s="32" t="s">
        <v>80</v>
      </c>
      <c r="C38" s="31">
        <v>1</v>
      </c>
      <c r="D38" s="27" t="s">
        <v>81</v>
      </c>
      <c r="E38" s="27" t="e">
        <f t="shared" si="3"/>
        <v>#VALUE!</v>
      </c>
      <c r="F38" s="23" t="e">
        <f t="shared" si="4"/>
        <v>#VALUE!</v>
      </c>
      <c r="G38" s="23" t="e">
        <f t="shared" si="5"/>
        <v>#VALUE!</v>
      </c>
    </row>
    <row r="39" spans="1:7" s="2" customFormat="1" ht="15" customHeight="1">
      <c r="A39" s="32"/>
      <c r="B39" s="32"/>
      <c r="C39" s="31"/>
      <c r="D39" s="27"/>
      <c r="E39" s="27">
        <f t="shared" si="3"/>
        <v>0</v>
      </c>
      <c r="F39" s="23">
        <f t="shared" si="4"/>
        <v>0</v>
      </c>
      <c r="G39" s="23">
        <f t="shared" si="5"/>
        <v>0</v>
      </c>
    </row>
    <row r="40" spans="1:7" s="2" customFormat="1" ht="15" customHeight="1">
      <c r="A40" s="32"/>
      <c r="B40" s="32" t="s">
        <v>43</v>
      </c>
      <c r="C40" s="31"/>
      <c r="D40" s="23"/>
      <c r="E40" s="31">
        <f t="shared" si="3"/>
        <v>0</v>
      </c>
      <c r="F40" s="23">
        <f t="shared" si="4"/>
        <v>0</v>
      </c>
      <c r="G40" s="23">
        <f t="shared" si="5"/>
        <v>0</v>
      </c>
    </row>
    <row r="41" spans="1:7" s="2" customFormat="1" ht="15" customHeight="1">
      <c r="A41" s="32"/>
      <c r="B41" s="32" t="s">
        <v>44</v>
      </c>
      <c r="C41" s="31"/>
      <c r="D41" s="23"/>
      <c r="E41" s="31">
        <f t="shared" si="3"/>
        <v>0</v>
      </c>
      <c r="F41" s="23">
        <f t="shared" si="4"/>
        <v>0</v>
      </c>
      <c r="G41" s="23">
        <f t="shared" si="5"/>
        <v>0</v>
      </c>
    </row>
    <row r="42" spans="1:7" s="2" customFormat="1" ht="15" customHeight="1" thickBot="1">
      <c r="A42" s="33"/>
      <c r="B42" s="33"/>
      <c r="C42" s="34"/>
      <c r="D42" s="35"/>
      <c r="E42" s="34">
        <f t="shared" si="3"/>
        <v>0</v>
      </c>
      <c r="F42" s="35">
        <f t="shared" si="4"/>
        <v>0</v>
      </c>
      <c r="G42" s="23">
        <f t="shared" si="5"/>
        <v>0</v>
      </c>
    </row>
    <row r="43" spans="1:7" s="2" customFormat="1" ht="15" customHeight="1">
      <c r="A43" s="36" t="s">
        <v>21</v>
      </c>
      <c r="B43" s="9"/>
      <c r="C43" s="6"/>
      <c r="D43" s="37" t="s">
        <v>22</v>
      </c>
      <c r="E43" s="38" t="e">
        <f>SUM(E16:E42)</f>
        <v>#VALUE!</v>
      </c>
      <c r="F43" s="39" t="e">
        <f>SUM(F16:F42)</f>
        <v>#VALUE!</v>
      </c>
      <c r="G43" s="39" t="e">
        <f>SUM(G16:G42)</f>
        <v>#VALUE!</v>
      </c>
    </row>
    <row r="44" spans="1:7" s="2" customFormat="1" ht="15" customHeight="1" thickBot="1">
      <c r="A44" s="40" t="s">
        <v>23</v>
      </c>
      <c r="B44" s="41"/>
      <c r="C44" s="42"/>
      <c r="D44" s="43"/>
      <c r="E44" s="44"/>
      <c r="F44" s="43"/>
      <c r="G44" s="43"/>
    </row>
    <row r="45" spans="1:7" s="2" customFormat="1" ht="15" customHeight="1">
      <c r="A45" s="2" t="s">
        <v>24</v>
      </c>
      <c r="C45" s="4"/>
      <c r="D45" s="4"/>
      <c r="E45" s="4"/>
      <c r="F45" s="4"/>
      <c r="G45" s="4"/>
    </row>
    <row r="46" spans="1:7" s="2" customFormat="1" ht="15" customHeight="1">
      <c r="A46" s="2" t="s">
        <v>57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A48" s="9"/>
      <c r="B48" s="9"/>
      <c r="C48" s="6"/>
      <c r="D48" s="6"/>
      <c r="E48" s="4"/>
      <c r="F48" s="4"/>
      <c r="G48" s="4"/>
    </row>
    <row r="49" spans="1:7" ht="27.75" customHeight="1">
      <c r="A49" s="46" t="s">
        <v>0</v>
      </c>
      <c r="B49" s="46"/>
      <c r="C49" s="46"/>
      <c r="D49" s="46"/>
      <c r="E49" s="46"/>
      <c r="F49" s="46"/>
      <c r="G49" s="46"/>
    </row>
    <row r="50" spans="1:7" ht="15" customHeight="1">
      <c r="A50" s="2"/>
      <c r="B50" s="2"/>
      <c r="C50" s="3"/>
      <c r="D50" s="4"/>
    </row>
    <row r="51" spans="1:7" ht="15" customHeight="1">
      <c r="A51" s="2"/>
      <c r="B51" s="2"/>
      <c r="C51" s="6"/>
      <c r="D51" s="6"/>
      <c r="E51" s="6"/>
    </row>
    <row r="52" spans="1:7" ht="27.75" customHeight="1" thickBot="1">
      <c r="A52" s="47" t="s">
        <v>32</v>
      </c>
      <c r="B52" s="47"/>
      <c r="C52" s="7" t="s">
        <v>1</v>
      </c>
      <c r="D52" s="4"/>
      <c r="E52" s="4"/>
    </row>
    <row r="53" spans="1:7" ht="15" customHeight="1">
      <c r="A53" s="8" t="s">
        <v>2</v>
      </c>
      <c r="B53" s="9"/>
      <c r="C53" s="10"/>
      <c r="D53" s="4"/>
      <c r="E53" s="4"/>
    </row>
    <row r="54" spans="1:7" ht="15" customHeight="1">
      <c r="A54" s="8" t="s">
        <v>3</v>
      </c>
      <c r="B54" s="9"/>
      <c r="C54" s="4"/>
      <c r="D54" s="4"/>
      <c r="E54" s="4"/>
    </row>
    <row r="55" spans="1:7" ht="15" customHeight="1">
      <c r="A55" s="8"/>
      <c r="B55" s="45"/>
      <c r="C55" s="4"/>
      <c r="D55" s="4"/>
      <c r="E55" s="4"/>
    </row>
    <row r="56" spans="1:7" ht="15" customHeight="1">
      <c r="A56" s="2"/>
      <c r="B56" s="2"/>
      <c r="C56" s="4"/>
      <c r="D56" s="4"/>
    </row>
    <row r="57" spans="1:7" ht="15" customHeight="1">
      <c r="A57" s="11" t="s">
        <v>4</v>
      </c>
      <c r="B57" s="2"/>
      <c r="C57" s="4"/>
      <c r="D57" s="4"/>
      <c r="E57" s="4"/>
    </row>
    <row r="58" spans="1:7" ht="15" customHeight="1">
      <c r="A58" s="2"/>
      <c r="B58" s="2"/>
      <c r="C58" s="4"/>
      <c r="D58" s="4"/>
      <c r="E58" s="4"/>
    </row>
    <row r="59" spans="1:7" ht="15" customHeight="1">
      <c r="A59" s="2" t="s">
        <v>5</v>
      </c>
      <c r="B59" s="12">
        <f>G91</f>
        <v>2394700</v>
      </c>
      <c r="C59" s="4"/>
      <c r="D59" s="4"/>
      <c r="E59" s="4"/>
    </row>
    <row r="60" spans="1:7" ht="15" customHeight="1">
      <c r="A60" s="2" t="s">
        <v>6</v>
      </c>
      <c r="B60" s="13">
        <v>41479</v>
      </c>
      <c r="C60" s="4"/>
      <c r="D60" s="4"/>
      <c r="E60" s="4"/>
    </row>
    <row r="61" spans="1:7" ht="15" customHeight="1">
      <c r="A61" s="2" t="s">
        <v>7</v>
      </c>
      <c r="B61" s="14"/>
      <c r="C61" s="4"/>
      <c r="D61" s="4"/>
      <c r="E61" s="4"/>
    </row>
    <row r="62" spans="1:7" ht="15" customHeight="1" thickBot="1">
      <c r="A62" s="2"/>
      <c r="B62" s="2"/>
      <c r="C62" s="4"/>
      <c r="D62" s="4"/>
    </row>
    <row r="63" spans="1:7" s="2" customFormat="1" ht="15" customHeight="1" thickBot="1">
      <c r="A63" s="15" t="s">
        <v>8</v>
      </c>
      <c r="B63" s="15" t="s">
        <v>9</v>
      </c>
      <c r="C63" s="16" t="s">
        <v>10</v>
      </c>
      <c r="D63" s="16" t="s">
        <v>11</v>
      </c>
      <c r="E63" s="17" t="s">
        <v>12</v>
      </c>
      <c r="F63" s="17" t="s">
        <v>13</v>
      </c>
      <c r="G63" s="16" t="s">
        <v>14</v>
      </c>
    </row>
    <row r="64" spans="1:7" s="2" customFormat="1" ht="15" customHeight="1">
      <c r="A64" s="18"/>
      <c r="B64" s="19"/>
      <c r="C64" s="20"/>
      <c r="D64" s="21"/>
      <c r="E64" s="22">
        <f>C64*D64</f>
        <v>0</v>
      </c>
      <c r="F64" s="23">
        <f>E64*10%</f>
        <v>0</v>
      </c>
      <c r="G64" s="24">
        <f t="shared" ref="G64:G76" si="6">SUM(E64:F64)</f>
        <v>0</v>
      </c>
    </row>
    <row r="65" spans="1:7" s="2" customFormat="1" ht="15" customHeight="1">
      <c r="A65" s="25" t="s">
        <v>15</v>
      </c>
      <c r="B65" s="26" t="s">
        <v>28</v>
      </c>
      <c r="C65" s="20">
        <v>1</v>
      </c>
      <c r="D65" s="27">
        <v>0</v>
      </c>
      <c r="E65" s="22">
        <f>C65*D65</f>
        <v>0</v>
      </c>
      <c r="F65" s="23">
        <f>E65*10%</f>
        <v>0</v>
      </c>
      <c r="G65" s="23">
        <f t="shared" si="6"/>
        <v>0</v>
      </c>
    </row>
    <row r="66" spans="1:7" s="2" customFormat="1" ht="15" customHeight="1">
      <c r="A66" s="28"/>
      <c r="B66" s="25"/>
      <c r="C66" s="20"/>
      <c r="D66" s="27"/>
      <c r="E66" s="22"/>
      <c r="F66" s="23"/>
      <c r="G66" s="23">
        <f t="shared" si="6"/>
        <v>0</v>
      </c>
    </row>
    <row r="67" spans="1:7" s="2" customFormat="1" ht="15" customHeight="1">
      <c r="A67" s="28"/>
      <c r="B67" s="29" t="s">
        <v>16</v>
      </c>
      <c r="C67" s="20"/>
      <c r="D67" s="27"/>
      <c r="E67" s="22"/>
      <c r="F67" s="23"/>
      <c r="G67" s="23">
        <f t="shared" si="6"/>
        <v>0</v>
      </c>
    </row>
    <row r="68" spans="1:7" s="2" customFormat="1" ht="15" customHeight="1">
      <c r="A68" s="28"/>
      <c r="B68" s="29" t="s">
        <v>29</v>
      </c>
      <c r="C68" s="20"/>
      <c r="D68" s="27"/>
      <c r="E68" s="22"/>
      <c r="F68" s="23"/>
      <c r="G68" s="23">
        <f t="shared" si="6"/>
        <v>0</v>
      </c>
    </row>
    <row r="69" spans="1:7" s="2" customFormat="1" ht="15" customHeight="1">
      <c r="A69" s="28"/>
      <c r="B69" s="29" t="s">
        <v>30</v>
      </c>
      <c r="C69" s="20"/>
      <c r="D69" s="27"/>
      <c r="E69" s="22"/>
      <c r="F69" s="23"/>
      <c r="G69" s="23">
        <f t="shared" si="6"/>
        <v>0</v>
      </c>
    </row>
    <row r="70" spans="1:7" s="2" customFormat="1" ht="15" customHeight="1">
      <c r="A70" s="25"/>
      <c r="B70" s="29" t="s">
        <v>17</v>
      </c>
      <c r="C70" s="30"/>
      <c r="D70" s="27"/>
      <c r="E70" s="22"/>
      <c r="F70" s="23"/>
      <c r="G70" s="23">
        <f t="shared" si="6"/>
        <v>0</v>
      </c>
    </row>
    <row r="71" spans="1:7" s="2" customFormat="1" ht="15" customHeight="1">
      <c r="A71" s="25"/>
      <c r="B71" s="29" t="s">
        <v>25</v>
      </c>
      <c r="C71" s="31"/>
      <c r="D71" s="27"/>
      <c r="E71" s="22"/>
      <c r="F71" s="23"/>
      <c r="G71" s="23">
        <f t="shared" si="6"/>
        <v>0</v>
      </c>
    </row>
    <row r="72" spans="1:7" s="2" customFormat="1" ht="15" customHeight="1">
      <c r="A72" s="32"/>
      <c r="B72" s="29" t="s">
        <v>18</v>
      </c>
      <c r="C72" s="31"/>
      <c r="D72" s="27"/>
      <c r="E72" s="22"/>
      <c r="F72" s="23"/>
      <c r="G72" s="23">
        <f t="shared" si="6"/>
        <v>0</v>
      </c>
    </row>
    <row r="73" spans="1:7" s="2" customFormat="1" ht="15" customHeight="1">
      <c r="A73" s="32"/>
      <c r="B73" s="29" t="s">
        <v>26</v>
      </c>
      <c r="C73" s="31"/>
      <c r="D73" s="27"/>
      <c r="E73" s="22"/>
      <c r="F73" s="23"/>
      <c r="G73" s="23">
        <f t="shared" si="6"/>
        <v>0</v>
      </c>
    </row>
    <row r="74" spans="1:7" s="2" customFormat="1" ht="15" customHeight="1">
      <c r="A74" s="32"/>
      <c r="B74" s="23" t="s">
        <v>19</v>
      </c>
      <c r="C74" s="31"/>
      <c r="D74" s="27"/>
      <c r="E74" s="22"/>
      <c r="F74" s="23"/>
      <c r="G74" s="23">
        <f t="shared" si="6"/>
        <v>0</v>
      </c>
    </row>
    <row r="75" spans="1:7" s="2" customFormat="1" ht="15" customHeight="1">
      <c r="A75" s="32"/>
      <c r="B75" s="23" t="s">
        <v>27</v>
      </c>
      <c r="C75" s="31"/>
      <c r="D75" s="27"/>
      <c r="E75" s="27"/>
      <c r="F75" s="23"/>
      <c r="G75" s="23">
        <f t="shared" si="6"/>
        <v>0</v>
      </c>
    </row>
    <row r="76" spans="1:7" s="2" customFormat="1" ht="15" customHeight="1">
      <c r="A76" s="32"/>
      <c r="B76" s="23" t="s">
        <v>20</v>
      </c>
      <c r="C76" s="31"/>
      <c r="D76" s="27"/>
      <c r="E76" s="27">
        <f>C76*D76</f>
        <v>0</v>
      </c>
      <c r="F76" s="23">
        <f>E76*10%</f>
        <v>0</v>
      </c>
      <c r="G76" s="23">
        <f t="shared" si="6"/>
        <v>0</v>
      </c>
    </row>
    <row r="77" spans="1:7" s="2" customFormat="1" ht="15" customHeight="1">
      <c r="A77" s="32"/>
      <c r="B77" s="32"/>
      <c r="C77" s="31"/>
      <c r="D77" s="27"/>
      <c r="E77" s="27"/>
      <c r="F77" s="23"/>
      <c r="G77" s="23"/>
    </row>
    <row r="78" spans="1:7" s="2" customFormat="1" ht="15" customHeight="1">
      <c r="A78" s="32" t="s">
        <v>33</v>
      </c>
      <c r="B78" s="32" t="s">
        <v>34</v>
      </c>
      <c r="C78" s="31">
        <v>1</v>
      </c>
      <c r="D78" s="27">
        <f>106700/1.1</f>
        <v>96999.999999999985</v>
      </c>
      <c r="E78" s="27">
        <f>C78*D78</f>
        <v>96999.999999999985</v>
      </c>
      <c r="F78" s="23">
        <f>E78*10%</f>
        <v>9699.9999999999982</v>
      </c>
      <c r="G78" s="23">
        <f t="shared" ref="G78:G79" si="7">SUM(E78:F78)</f>
        <v>106699.99999999999</v>
      </c>
    </row>
    <row r="79" spans="1:7" s="2" customFormat="1" ht="15" customHeight="1">
      <c r="A79" s="32"/>
      <c r="B79" s="32" t="s">
        <v>35</v>
      </c>
      <c r="C79" s="31">
        <v>1</v>
      </c>
      <c r="D79" s="27">
        <v>270000</v>
      </c>
      <c r="E79" s="27">
        <f>C79*D79</f>
        <v>270000</v>
      </c>
      <c r="F79" s="23">
        <f>E79*10%</f>
        <v>27000</v>
      </c>
      <c r="G79" s="23">
        <f t="shared" si="7"/>
        <v>297000</v>
      </c>
    </row>
    <row r="80" spans="1:7" s="2" customFormat="1" ht="15" customHeight="1">
      <c r="A80" s="32"/>
      <c r="B80" s="32" t="s">
        <v>36</v>
      </c>
      <c r="C80" s="31">
        <v>1</v>
      </c>
      <c r="D80" s="27">
        <v>270000</v>
      </c>
      <c r="E80" s="27">
        <f>C80*D80</f>
        <v>270000</v>
      </c>
      <c r="F80" s="23">
        <f>E80*10%</f>
        <v>27000</v>
      </c>
      <c r="G80" s="23">
        <f>SUM(E80:F80)</f>
        <v>297000</v>
      </c>
    </row>
    <row r="81" spans="1:7" s="2" customFormat="1" ht="15" customHeight="1">
      <c r="A81" s="32"/>
      <c r="B81" s="32" t="s">
        <v>37</v>
      </c>
      <c r="C81" s="31">
        <v>1</v>
      </c>
      <c r="D81" s="27">
        <v>270000</v>
      </c>
      <c r="E81" s="27">
        <f>C81*D81</f>
        <v>270000</v>
      </c>
      <c r="F81" s="23">
        <f>E81*10%</f>
        <v>27000</v>
      </c>
      <c r="G81" s="23">
        <f t="shared" ref="G81" si="8">SUM(E81:F81)</f>
        <v>297000</v>
      </c>
    </row>
    <row r="82" spans="1:7" s="2" customFormat="1" ht="15" customHeight="1">
      <c r="A82" s="32"/>
      <c r="B82" s="32"/>
      <c r="C82" s="31"/>
      <c r="D82" s="27"/>
      <c r="E82" s="27"/>
      <c r="F82" s="23"/>
      <c r="G82" s="23"/>
    </row>
    <row r="83" spans="1:7" s="2" customFormat="1" ht="15" customHeight="1">
      <c r="A83" s="32" t="s">
        <v>38</v>
      </c>
      <c r="B83" s="32" t="s">
        <v>39</v>
      </c>
      <c r="C83" s="31">
        <v>1</v>
      </c>
      <c r="D83" s="27">
        <v>220000</v>
      </c>
      <c r="E83" s="27">
        <f t="shared" ref="E83:E90" si="9">C83*D83</f>
        <v>220000</v>
      </c>
      <c r="F83" s="23">
        <f t="shared" ref="F83:F90" si="10">E83*10%</f>
        <v>22000</v>
      </c>
      <c r="G83" s="23">
        <f t="shared" ref="G83:G90" si="11">SUM(E83:F83)</f>
        <v>242000</v>
      </c>
    </row>
    <row r="84" spans="1:7" s="2" customFormat="1" ht="15" customHeight="1">
      <c r="A84" s="32"/>
      <c r="B84" s="32" t="s">
        <v>40</v>
      </c>
      <c r="C84" s="31">
        <v>1</v>
      </c>
      <c r="D84" s="27">
        <v>350000</v>
      </c>
      <c r="E84" s="27">
        <f t="shared" si="9"/>
        <v>350000</v>
      </c>
      <c r="F84" s="23">
        <f t="shared" si="10"/>
        <v>35000</v>
      </c>
      <c r="G84" s="23">
        <f t="shared" si="11"/>
        <v>385000</v>
      </c>
    </row>
    <row r="85" spans="1:7" s="2" customFormat="1" ht="15" customHeight="1">
      <c r="A85" s="32"/>
      <c r="B85" s="32" t="s">
        <v>41</v>
      </c>
      <c r="C85" s="31">
        <v>1</v>
      </c>
      <c r="D85" s="27">
        <v>350000</v>
      </c>
      <c r="E85" s="27">
        <f t="shared" si="9"/>
        <v>350000</v>
      </c>
      <c r="F85" s="23">
        <f t="shared" si="10"/>
        <v>35000</v>
      </c>
      <c r="G85" s="23">
        <f t="shared" si="11"/>
        <v>385000</v>
      </c>
    </row>
    <row r="86" spans="1:7" s="2" customFormat="1" ht="15" customHeight="1">
      <c r="A86" s="32"/>
      <c r="B86" s="32" t="s">
        <v>42</v>
      </c>
      <c r="C86" s="31">
        <v>1</v>
      </c>
      <c r="D86" s="27">
        <v>350000</v>
      </c>
      <c r="E86" s="27">
        <f t="shared" si="9"/>
        <v>350000</v>
      </c>
      <c r="F86" s="23">
        <f t="shared" si="10"/>
        <v>35000</v>
      </c>
      <c r="G86" s="23">
        <f t="shared" si="11"/>
        <v>385000</v>
      </c>
    </row>
    <row r="87" spans="1:7" s="2" customFormat="1" ht="15" customHeight="1">
      <c r="A87" s="32"/>
      <c r="B87" s="32"/>
      <c r="C87" s="31"/>
      <c r="D87" s="27"/>
      <c r="E87" s="27">
        <f t="shared" si="9"/>
        <v>0</v>
      </c>
      <c r="F87" s="23">
        <f t="shared" si="10"/>
        <v>0</v>
      </c>
      <c r="G87" s="23">
        <f t="shared" si="11"/>
        <v>0</v>
      </c>
    </row>
    <row r="88" spans="1:7" s="2" customFormat="1" ht="15" customHeight="1">
      <c r="A88" s="32"/>
      <c r="B88" s="32" t="s">
        <v>43</v>
      </c>
      <c r="C88" s="31"/>
      <c r="D88" s="23">
        <v>9</v>
      </c>
      <c r="E88" s="31">
        <f t="shared" si="9"/>
        <v>0</v>
      </c>
      <c r="F88" s="23">
        <f t="shared" si="10"/>
        <v>0</v>
      </c>
      <c r="G88" s="23">
        <f t="shared" si="11"/>
        <v>0</v>
      </c>
    </row>
    <row r="89" spans="1:7" s="2" customFormat="1" ht="15" customHeight="1">
      <c r="A89" s="32"/>
      <c r="B89" s="32" t="s">
        <v>44</v>
      </c>
      <c r="C89" s="31"/>
      <c r="D89" s="23">
        <v>81</v>
      </c>
      <c r="E89" s="31">
        <f t="shared" si="9"/>
        <v>0</v>
      </c>
      <c r="F89" s="23">
        <f t="shared" si="10"/>
        <v>0</v>
      </c>
      <c r="G89" s="23">
        <f t="shared" si="11"/>
        <v>0</v>
      </c>
    </row>
    <row r="90" spans="1:7" s="2" customFormat="1" ht="15" customHeight="1" thickBot="1">
      <c r="A90" s="33"/>
      <c r="B90" s="33"/>
      <c r="C90" s="34"/>
      <c r="D90" s="35"/>
      <c r="E90" s="34">
        <f t="shared" si="9"/>
        <v>0</v>
      </c>
      <c r="F90" s="35">
        <f t="shared" si="10"/>
        <v>0</v>
      </c>
      <c r="G90" s="23">
        <f t="shared" si="11"/>
        <v>0</v>
      </c>
    </row>
    <row r="91" spans="1:7" s="2" customFormat="1" ht="15" customHeight="1">
      <c r="A91" s="36" t="s">
        <v>21</v>
      </c>
      <c r="B91" s="9"/>
      <c r="C91" s="6"/>
      <c r="D91" s="37" t="s">
        <v>22</v>
      </c>
      <c r="E91" s="38">
        <f>SUM(E64:E90)</f>
        <v>2177000</v>
      </c>
      <c r="F91" s="39">
        <f>SUM(F64:F90)</f>
        <v>217700</v>
      </c>
      <c r="G91" s="39">
        <f>SUM(G64:G90)</f>
        <v>2394700</v>
      </c>
    </row>
    <row r="92" spans="1:7" s="2" customFormat="1" ht="15" customHeight="1" thickBot="1">
      <c r="A92" s="40" t="s">
        <v>23</v>
      </c>
      <c r="B92" s="41"/>
      <c r="C92" s="42"/>
      <c r="D92" s="43"/>
      <c r="E92" s="44"/>
      <c r="F92" s="43"/>
      <c r="G92" s="43"/>
    </row>
    <row r="93" spans="1:7" s="2" customFormat="1" ht="15" customHeight="1">
      <c r="A93" s="2" t="s">
        <v>24</v>
      </c>
      <c r="C93" s="4"/>
      <c r="D93" s="4"/>
      <c r="E93" s="4"/>
      <c r="F93" s="4"/>
      <c r="G93" s="4"/>
    </row>
    <row r="94" spans="1:7" s="2" customFormat="1" ht="15" customHeight="1">
      <c r="A94" s="2" t="s">
        <v>57</v>
      </c>
      <c r="C94" s="4"/>
      <c r="D94" s="4"/>
      <c r="E94" s="4"/>
      <c r="F94" s="4"/>
      <c r="G94" s="4"/>
    </row>
    <row r="95" spans="1:7" s="2" customFormat="1" ht="15" customHeight="1">
      <c r="C95" s="4"/>
      <c r="D95" s="4"/>
      <c r="E95" s="4"/>
      <c r="F95" s="4"/>
      <c r="G95" s="4"/>
    </row>
    <row r="96" spans="1:7" s="2" customFormat="1" ht="15" customHeight="1">
      <c r="A96" s="9"/>
      <c r="B96" s="9"/>
      <c r="C96" s="6"/>
      <c r="D96" s="6"/>
      <c r="E96" s="4"/>
      <c r="F96" s="4"/>
      <c r="G96" s="4"/>
    </row>
    <row r="97" spans="1:7" ht="27.75" customHeight="1">
      <c r="A97" s="46" t="s">
        <v>0</v>
      </c>
      <c r="B97" s="46"/>
      <c r="C97" s="46"/>
      <c r="D97" s="46"/>
      <c r="E97" s="46"/>
      <c r="F97" s="46"/>
      <c r="G97" s="46"/>
    </row>
    <row r="98" spans="1:7" ht="15" customHeight="1">
      <c r="A98" s="2"/>
      <c r="B98" s="2"/>
      <c r="C98" s="3"/>
      <c r="D98" s="4"/>
    </row>
    <row r="99" spans="1:7" ht="15" customHeight="1">
      <c r="A99" s="2"/>
      <c r="B99" s="2"/>
      <c r="C99" s="6"/>
      <c r="D99" s="6"/>
      <c r="E99" s="6"/>
    </row>
    <row r="100" spans="1:7" ht="27.75" customHeight="1" thickBot="1">
      <c r="A100" s="47" t="s">
        <v>56</v>
      </c>
      <c r="B100" s="47"/>
      <c r="C100" s="7" t="s">
        <v>1</v>
      </c>
      <c r="D100" s="4"/>
      <c r="E100" s="4"/>
    </row>
    <row r="101" spans="1:7" ht="15" customHeight="1">
      <c r="A101" s="8" t="s">
        <v>2</v>
      </c>
      <c r="B101" s="9"/>
      <c r="C101" s="10"/>
      <c r="D101" s="4"/>
      <c r="E101" s="4"/>
    </row>
    <row r="102" spans="1:7" ht="15" customHeight="1">
      <c r="A102" s="8" t="s">
        <v>3</v>
      </c>
      <c r="B102" s="9"/>
      <c r="C102" s="4"/>
      <c r="D102" s="4"/>
      <c r="E102" s="4"/>
    </row>
    <row r="103" spans="1:7" ht="15" customHeight="1">
      <c r="A103" s="8"/>
      <c r="B103" s="45"/>
      <c r="C103" s="4"/>
      <c r="D103" s="4"/>
      <c r="E103" s="4"/>
    </row>
    <row r="104" spans="1:7" ht="15" customHeight="1">
      <c r="A104" s="2"/>
      <c r="B104" s="2"/>
      <c r="C104" s="4"/>
      <c r="D104" s="4"/>
    </row>
    <row r="105" spans="1:7" ht="15" customHeight="1">
      <c r="A105" s="11" t="s">
        <v>4</v>
      </c>
      <c r="B105" s="2"/>
      <c r="C105" s="4"/>
      <c r="D105" s="4"/>
      <c r="E105" s="4"/>
    </row>
    <row r="106" spans="1:7" ht="15" customHeight="1">
      <c r="A106" s="2"/>
      <c r="B106" s="2"/>
      <c r="C106" s="4"/>
      <c r="D106" s="4"/>
      <c r="E106" s="4"/>
    </row>
    <row r="107" spans="1:7" ht="15" customHeight="1">
      <c r="A107" s="2" t="s">
        <v>5</v>
      </c>
      <c r="B107" s="12">
        <f>G139</f>
        <v>660000</v>
      </c>
      <c r="C107" s="4"/>
      <c r="D107" s="4"/>
      <c r="E107" s="4"/>
    </row>
    <row r="108" spans="1:7" ht="15" customHeight="1">
      <c r="A108" s="2" t="s">
        <v>6</v>
      </c>
      <c r="B108" s="13">
        <v>41479</v>
      </c>
      <c r="C108" s="4"/>
      <c r="D108" s="4"/>
      <c r="E108" s="4"/>
    </row>
    <row r="109" spans="1:7" ht="15" customHeight="1">
      <c r="A109" s="2" t="s">
        <v>7</v>
      </c>
      <c r="B109" s="14"/>
      <c r="C109" s="4"/>
      <c r="D109" s="4"/>
      <c r="E109" s="4"/>
    </row>
    <row r="110" spans="1:7" ht="15" customHeight="1" thickBot="1">
      <c r="A110" s="2"/>
      <c r="B110" s="2"/>
      <c r="C110" s="4"/>
      <c r="D110" s="4"/>
    </row>
    <row r="111" spans="1:7" s="2" customFormat="1" ht="15" customHeight="1" thickBot="1">
      <c r="A111" s="15" t="s">
        <v>8</v>
      </c>
      <c r="B111" s="15" t="s">
        <v>9</v>
      </c>
      <c r="C111" s="16" t="s">
        <v>10</v>
      </c>
      <c r="D111" s="16" t="s">
        <v>11</v>
      </c>
      <c r="E111" s="17" t="s">
        <v>12</v>
      </c>
      <c r="F111" s="17" t="s">
        <v>13</v>
      </c>
      <c r="G111" s="16" t="s">
        <v>14</v>
      </c>
    </row>
    <row r="112" spans="1:7" s="2" customFormat="1" ht="15" customHeight="1">
      <c r="A112" s="18"/>
      <c r="B112" s="19"/>
      <c r="C112" s="20"/>
      <c r="D112" s="21"/>
      <c r="E112" s="22">
        <f>C112*D112</f>
        <v>0</v>
      </c>
      <c r="F112" s="23">
        <f>E112*10%</f>
        <v>0</v>
      </c>
      <c r="G112" s="24">
        <f t="shared" ref="G112:G124" si="12">SUM(E112:F112)</f>
        <v>0</v>
      </c>
    </row>
    <row r="113" spans="1:7" s="2" customFormat="1" ht="15" customHeight="1">
      <c r="A113" s="25" t="s">
        <v>46</v>
      </c>
      <c r="B113" s="26" t="s">
        <v>58</v>
      </c>
      <c r="C113" s="20">
        <v>1</v>
      </c>
      <c r="D113" s="27">
        <v>600000</v>
      </c>
      <c r="E113" s="22">
        <f>C113*D113</f>
        <v>600000</v>
      </c>
      <c r="F113" s="23">
        <f>E113*10%</f>
        <v>60000</v>
      </c>
      <c r="G113" s="23">
        <f t="shared" si="12"/>
        <v>660000</v>
      </c>
    </row>
    <row r="114" spans="1:7" s="2" customFormat="1" ht="15" customHeight="1">
      <c r="A114" s="28"/>
      <c r="B114" s="29" t="s">
        <v>59</v>
      </c>
      <c r="C114" s="20"/>
      <c r="D114" s="27"/>
      <c r="E114" s="22"/>
      <c r="F114" s="23"/>
      <c r="G114" s="23">
        <f t="shared" si="12"/>
        <v>0</v>
      </c>
    </row>
    <row r="115" spans="1:7" s="2" customFormat="1" ht="15" customHeight="1">
      <c r="A115" s="28"/>
      <c r="B115" s="29" t="s">
        <v>52</v>
      </c>
      <c r="C115" s="20"/>
      <c r="D115" s="27"/>
      <c r="E115" s="22"/>
      <c r="F115" s="23"/>
      <c r="G115" s="23">
        <f t="shared" si="12"/>
        <v>0</v>
      </c>
    </row>
    <row r="116" spans="1:7" s="2" customFormat="1" ht="15" customHeight="1">
      <c r="A116" s="28"/>
      <c r="B116" s="29" t="s">
        <v>60</v>
      </c>
      <c r="C116" s="20"/>
      <c r="D116" s="27"/>
      <c r="E116" s="22"/>
      <c r="F116" s="23"/>
      <c r="G116" s="23">
        <f t="shared" si="12"/>
        <v>0</v>
      </c>
    </row>
    <row r="117" spans="1:7" s="2" customFormat="1" ht="15" customHeight="1">
      <c r="A117" s="28"/>
      <c r="B117" s="29" t="s">
        <v>65</v>
      </c>
      <c r="C117" s="20"/>
      <c r="D117" s="27"/>
      <c r="E117" s="22"/>
      <c r="F117" s="23"/>
      <c r="G117" s="23">
        <f t="shared" si="12"/>
        <v>0</v>
      </c>
    </row>
    <row r="118" spans="1:7" s="2" customFormat="1" ht="15" customHeight="1">
      <c r="A118" s="25"/>
      <c r="B118" s="29"/>
      <c r="C118" s="30"/>
      <c r="D118" s="27"/>
      <c r="E118" s="22"/>
      <c r="F118" s="23"/>
      <c r="G118" s="23">
        <f t="shared" si="12"/>
        <v>0</v>
      </c>
    </row>
    <row r="119" spans="1:7" s="2" customFormat="1" ht="15" customHeight="1">
      <c r="A119" s="25"/>
      <c r="B119" s="29" t="s">
        <v>61</v>
      </c>
      <c r="C119" s="31"/>
      <c r="D119" s="27">
        <v>145000</v>
      </c>
      <c r="E119" s="22"/>
      <c r="F119" s="23"/>
      <c r="G119" s="23">
        <f t="shared" si="12"/>
        <v>0</v>
      </c>
    </row>
    <row r="120" spans="1:7" s="2" customFormat="1" ht="15" customHeight="1">
      <c r="A120" s="32"/>
      <c r="B120" s="29" t="s">
        <v>62</v>
      </c>
      <c r="C120" s="31"/>
      <c r="D120" s="27">
        <v>144000</v>
      </c>
      <c r="E120" s="22"/>
      <c r="F120" s="23"/>
      <c r="G120" s="23">
        <f t="shared" si="12"/>
        <v>0</v>
      </c>
    </row>
    <row r="121" spans="1:7" s="2" customFormat="1" ht="15" customHeight="1">
      <c r="A121" s="32"/>
      <c r="B121" s="29" t="s">
        <v>63</v>
      </c>
      <c r="C121" s="31"/>
      <c r="D121" s="27">
        <v>144000</v>
      </c>
      <c r="E121" s="22"/>
      <c r="F121" s="23"/>
      <c r="G121" s="23">
        <f t="shared" si="12"/>
        <v>0</v>
      </c>
    </row>
    <row r="122" spans="1:7" s="2" customFormat="1" ht="15" customHeight="1">
      <c r="A122" s="32"/>
      <c r="B122" s="29" t="s">
        <v>64</v>
      </c>
      <c r="C122" s="31"/>
      <c r="D122" s="27">
        <v>144000</v>
      </c>
      <c r="E122" s="27">
        <f>C122*D122</f>
        <v>0</v>
      </c>
      <c r="F122" s="23">
        <f>E122*10%</f>
        <v>0</v>
      </c>
      <c r="G122" s="23">
        <f t="shared" ref="G122" si="13">SUM(E122:F122)</f>
        <v>0</v>
      </c>
    </row>
    <row r="123" spans="1:7" s="2" customFormat="1" ht="15" customHeight="1">
      <c r="A123" s="32"/>
      <c r="B123" s="23"/>
      <c r="C123" s="31"/>
      <c r="D123" s="27"/>
      <c r="E123" s="27"/>
      <c r="F123" s="23"/>
      <c r="G123" s="23">
        <f t="shared" si="12"/>
        <v>0</v>
      </c>
    </row>
    <row r="124" spans="1:7" s="2" customFormat="1" ht="15" customHeight="1">
      <c r="A124" s="32"/>
      <c r="B124" s="23"/>
      <c r="C124" s="31"/>
      <c r="D124" s="27"/>
      <c r="E124" s="27">
        <f>C124*D124</f>
        <v>0</v>
      </c>
      <c r="F124" s="23">
        <f>E124*10%</f>
        <v>0</v>
      </c>
      <c r="G124" s="23">
        <f t="shared" si="12"/>
        <v>0</v>
      </c>
    </row>
    <row r="125" spans="1:7" s="2" customFormat="1" ht="15" customHeight="1">
      <c r="A125" s="32"/>
      <c r="B125" s="32"/>
      <c r="C125" s="31"/>
      <c r="D125" s="27"/>
      <c r="E125" s="27"/>
      <c r="F125" s="23"/>
      <c r="G125" s="23"/>
    </row>
    <row r="126" spans="1:7" s="2" customFormat="1" ht="15" customHeight="1">
      <c r="A126" s="32"/>
      <c r="B126" s="23" t="s">
        <v>43</v>
      </c>
      <c r="C126" s="31"/>
      <c r="D126" s="27">
        <f>145000/9200</f>
        <v>15.760869565217391</v>
      </c>
      <c r="E126" s="27"/>
      <c r="F126" s="23"/>
      <c r="G126" s="23"/>
    </row>
    <row r="127" spans="1:7" s="2" customFormat="1" ht="15" customHeight="1">
      <c r="A127" s="32"/>
      <c r="B127" s="23" t="s">
        <v>44</v>
      </c>
      <c r="C127" s="31"/>
      <c r="D127" s="27">
        <f>65+16</f>
        <v>81</v>
      </c>
      <c r="E127" s="27"/>
      <c r="F127" s="23"/>
      <c r="G127" s="23"/>
    </row>
    <row r="128" spans="1:7" s="2" customFormat="1" ht="15" customHeight="1">
      <c r="A128" s="32"/>
      <c r="B128" s="32"/>
      <c r="C128" s="31"/>
      <c r="D128" s="27"/>
      <c r="E128" s="27">
        <f>C128*D128</f>
        <v>0</v>
      </c>
      <c r="F128" s="23">
        <f>E128*10%</f>
        <v>0</v>
      </c>
      <c r="G128" s="23">
        <f>SUM(E128:F128)</f>
        <v>0</v>
      </c>
    </row>
    <row r="129" spans="1:7" s="2" customFormat="1" ht="15" customHeight="1">
      <c r="A129" s="32"/>
      <c r="B129" s="32"/>
      <c r="C129" s="31"/>
      <c r="D129" s="27"/>
      <c r="E129" s="27"/>
      <c r="F129" s="23"/>
      <c r="G129" s="23"/>
    </row>
    <row r="130" spans="1:7" s="2" customFormat="1" ht="15" customHeight="1">
      <c r="A130" s="32"/>
      <c r="B130" s="32"/>
      <c r="C130" s="31"/>
      <c r="D130" s="27"/>
      <c r="E130" s="27"/>
      <c r="F130" s="23"/>
      <c r="G130" s="23"/>
    </row>
    <row r="131" spans="1:7" s="2" customFormat="1" ht="15" customHeight="1">
      <c r="A131" s="32"/>
      <c r="B131" s="32"/>
      <c r="C131" s="31"/>
      <c r="D131" s="27"/>
      <c r="E131" s="27">
        <f t="shared" ref="E131:E138" si="14">C131*D131</f>
        <v>0</v>
      </c>
      <c r="F131" s="23">
        <f t="shared" ref="F131:F138" si="15">E131*10%</f>
        <v>0</v>
      </c>
      <c r="G131" s="23">
        <f t="shared" ref="G131:G138" si="16">SUM(E131:F131)</f>
        <v>0</v>
      </c>
    </row>
    <row r="132" spans="1:7" s="2" customFormat="1" ht="15" customHeight="1">
      <c r="A132" s="32"/>
      <c r="B132" s="32"/>
      <c r="C132" s="31"/>
      <c r="D132" s="27"/>
      <c r="E132" s="27">
        <f t="shared" si="14"/>
        <v>0</v>
      </c>
      <c r="F132" s="23">
        <f t="shared" si="15"/>
        <v>0</v>
      </c>
      <c r="G132" s="23">
        <f t="shared" si="16"/>
        <v>0</v>
      </c>
    </row>
    <row r="133" spans="1:7" s="2" customFormat="1" ht="15" customHeight="1">
      <c r="A133" s="32"/>
      <c r="B133" s="32"/>
      <c r="C133" s="31"/>
      <c r="D133" s="27"/>
      <c r="E133" s="27">
        <f t="shared" si="14"/>
        <v>0</v>
      </c>
      <c r="F133" s="23">
        <f t="shared" si="15"/>
        <v>0</v>
      </c>
      <c r="G133" s="23">
        <f t="shared" si="16"/>
        <v>0</v>
      </c>
    </row>
    <row r="134" spans="1:7" s="2" customFormat="1" ht="15" customHeight="1">
      <c r="A134" s="32"/>
      <c r="B134" s="32"/>
      <c r="C134" s="31"/>
      <c r="D134" s="27"/>
      <c r="E134" s="27">
        <f t="shared" si="14"/>
        <v>0</v>
      </c>
      <c r="F134" s="23">
        <f t="shared" si="15"/>
        <v>0</v>
      </c>
      <c r="G134" s="23">
        <f t="shared" si="16"/>
        <v>0</v>
      </c>
    </row>
    <row r="135" spans="1:7" s="2" customFormat="1" ht="15" customHeight="1">
      <c r="A135" s="32"/>
      <c r="B135" s="32"/>
      <c r="C135" s="31"/>
      <c r="D135" s="27"/>
      <c r="E135" s="27">
        <f t="shared" si="14"/>
        <v>0</v>
      </c>
      <c r="F135" s="23">
        <f t="shared" si="15"/>
        <v>0</v>
      </c>
      <c r="G135" s="23">
        <f t="shared" si="16"/>
        <v>0</v>
      </c>
    </row>
    <row r="136" spans="1:7" s="2" customFormat="1" ht="15" customHeight="1">
      <c r="A136" s="32"/>
      <c r="B136" s="32"/>
      <c r="C136" s="31"/>
      <c r="D136" s="23"/>
      <c r="E136" s="31">
        <f t="shared" si="14"/>
        <v>0</v>
      </c>
      <c r="F136" s="23">
        <f t="shared" si="15"/>
        <v>0</v>
      </c>
      <c r="G136" s="23">
        <f t="shared" si="16"/>
        <v>0</v>
      </c>
    </row>
    <row r="137" spans="1:7" s="2" customFormat="1" ht="15" customHeight="1">
      <c r="A137" s="32"/>
      <c r="B137" s="32"/>
      <c r="C137" s="31"/>
      <c r="D137" s="23"/>
      <c r="E137" s="31">
        <f t="shared" si="14"/>
        <v>0</v>
      </c>
      <c r="F137" s="23">
        <f t="shared" si="15"/>
        <v>0</v>
      </c>
      <c r="G137" s="23">
        <f t="shared" si="16"/>
        <v>0</v>
      </c>
    </row>
    <row r="138" spans="1:7" s="2" customFormat="1" ht="15" customHeight="1" thickBot="1">
      <c r="A138" s="33"/>
      <c r="B138" s="33"/>
      <c r="C138" s="34"/>
      <c r="D138" s="35"/>
      <c r="E138" s="34">
        <f t="shared" si="14"/>
        <v>0</v>
      </c>
      <c r="F138" s="35">
        <f t="shared" si="15"/>
        <v>0</v>
      </c>
      <c r="G138" s="23">
        <f t="shared" si="16"/>
        <v>0</v>
      </c>
    </row>
    <row r="139" spans="1:7" s="2" customFormat="1" ht="15" customHeight="1">
      <c r="A139" s="36" t="s">
        <v>21</v>
      </c>
      <c r="B139" s="9"/>
      <c r="C139" s="6"/>
      <c r="D139" s="37" t="s">
        <v>22</v>
      </c>
      <c r="E139" s="38">
        <f>SUM(E112:E138)</f>
        <v>600000</v>
      </c>
      <c r="F139" s="39">
        <f>SUM(F112:F138)</f>
        <v>60000</v>
      </c>
      <c r="G139" s="39">
        <f>SUM(G112:G138)</f>
        <v>660000</v>
      </c>
    </row>
    <row r="140" spans="1:7" s="2" customFormat="1" ht="15" customHeight="1" thickBot="1">
      <c r="A140" s="40" t="s">
        <v>23</v>
      </c>
      <c r="B140" s="41"/>
      <c r="C140" s="42"/>
      <c r="D140" s="43"/>
      <c r="E140" s="44"/>
      <c r="F140" s="43"/>
      <c r="G140" s="43"/>
    </row>
    <row r="141" spans="1:7" s="2" customFormat="1" ht="15" customHeight="1">
      <c r="A141" s="2" t="s">
        <v>24</v>
      </c>
      <c r="C141" s="4"/>
      <c r="D141" s="4"/>
      <c r="E141" s="4"/>
      <c r="F141" s="4"/>
      <c r="G141" s="4"/>
    </row>
    <row r="142" spans="1:7" s="2" customFormat="1" ht="15" customHeight="1">
      <c r="A142" s="2" t="s">
        <v>66</v>
      </c>
      <c r="C142" s="4"/>
      <c r="D142" s="4"/>
      <c r="E142" s="4"/>
      <c r="F142" s="4"/>
      <c r="G142" s="4"/>
    </row>
    <row r="143" spans="1:7" s="2" customFormat="1" ht="15" customHeight="1">
      <c r="C143" s="4"/>
      <c r="D143" s="4"/>
      <c r="E143" s="4"/>
      <c r="F143" s="4"/>
      <c r="G143" s="4"/>
    </row>
    <row r="144" spans="1:7" ht="27.75" customHeight="1">
      <c r="A144" s="46" t="s">
        <v>0</v>
      </c>
      <c r="B144" s="46"/>
      <c r="C144" s="46"/>
      <c r="D144" s="46"/>
      <c r="E144" s="46"/>
      <c r="F144" s="46"/>
      <c r="G144" s="46"/>
    </row>
    <row r="145" spans="1:7" ht="15" customHeight="1">
      <c r="A145" s="2"/>
      <c r="B145" s="2"/>
      <c r="C145" s="3"/>
      <c r="D145" s="4"/>
    </row>
    <row r="146" spans="1:7" ht="15" customHeight="1">
      <c r="A146" s="2"/>
      <c r="B146" s="2"/>
      <c r="C146" s="6"/>
      <c r="D146" s="6"/>
      <c r="E146" s="6"/>
    </row>
    <row r="147" spans="1:7" ht="27.75" customHeight="1" thickBot="1">
      <c r="A147" s="47" t="s">
        <v>56</v>
      </c>
      <c r="B147" s="47"/>
      <c r="C147" s="7" t="s">
        <v>1</v>
      </c>
      <c r="D147" s="4"/>
      <c r="E147" s="4"/>
    </row>
    <row r="148" spans="1:7" ht="15" customHeight="1">
      <c r="A148" s="8" t="s">
        <v>2</v>
      </c>
      <c r="B148" s="9"/>
      <c r="C148" s="10"/>
      <c r="D148" s="4"/>
      <c r="E148" s="4"/>
    </row>
    <row r="149" spans="1:7" ht="15" customHeight="1">
      <c r="A149" s="8" t="s">
        <v>3</v>
      </c>
      <c r="B149" s="9"/>
      <c r="C149" s="4"/>
      <c r="D149" s="4"/>
      <c r="E149" s="4"/>
    </row>
    <row r="150" spans="1:7" ht="15" customHeight="1">
      <c r="A150" s="8"/>
      <c r="B150" s="45"/>
      <c r="C150" s="4"/>
      <c r="D150" s="4"/>
      <c r="E150" s="4"/>
    </row>
    <row r="151" spans="1:7" ht="15" customHeight="1">
      <c r="A151" s="2"/>
      <c r="B151" s="2"/>
      <c r="C151" s="4"/>
      <c r="D151" s="4"/>
    </row>
    <row r="152" spans="1:7" ht="15" customHeight="1">
      <c r="A152" s="11" t="s">
        <v>4</v>
      </c>
      <c r="B152" s="2"/>
      <c r="C152" s="4"/>
      <c r="D152" s="4"/>
      <c r="E152" s="4"/>
    </row>
    <row r="153" spans="1:7" ht="15" customHeight="1">
      <c r="A153" s="2"/>
      <c r="B153" s="2"/>
      <c r="C153" s="4"/>
      <c r="D153" s="4"/>
      <c r="E153" s="4"/>
    </row>
    <row r="154" spans="1:7" ht="15" customHeight="1">
      <c r="A154" s="2" t="s">
        <v>5</v>
      </c>
      <c r="B154" s="12">
        <f>G186</f>
        <v>150000</v>
      </c>
      <c r="C154" s="4"/>
      <c r="D154" s="4"/>
      <c r="E154" s="4"/>
    </row>
    <row r="155" spans="1:7" ht="15" customHeight="1">
      <c r="A155" s="2" t="s">
        <v>6</v>
      </c>
      <c r="B155" s="13">
        <v>41479</v>
      </c>
      <c r="C155" s="4"/>
      <c r="D155" s="4"/>
      <c r="E155" s="4"/>
    </row>
    <row r="156" spans="1:7" ht="15" customHeight="1">
      <c r="A156" s="2" t="s">
        <v>7</v>
      </c>
      <c r="B156" s="14"/>
      <c r="C156" s="4"/>
      <c r="D156" s="4"/>
      <c r="E156" s="4"/>
    </row>
    <row r="157" spans="1:7" ht="15" customHeight="1" thickBot="1">
      <c r="A157" s="2"/>
      <c r="B157" s="2"/>
      <c r="C157" s="4"/>
      <c r="D157" s="4"/>
    </row>
    <row r="158" spans="1:7" s="2" customFormat="1" ht="15" customHeight="1" thickBot="1">
      <c r="A158" s="15" t="s">
        <v>8</v>
      </c>
      <c r="B158" s="15" t="s">
        <v>9</v>
      </c>
      <c r="C158" s="16" t="s">
        <v>10</v>
      </c>
      <c r="D158" s="16" t="s">
        <v>11</v>
      </c>
      <c r="E158" s="17" t="s">
        <v>12</v>
      </c>
      <c r="F158" s="17" t="s">
        <v>13</v>
      </c>
      <c r="G158" s="16" t="s">
        <v>14</v>
      </c>
    </row>
    <row r="159" spans="1:7" s="2" customFormat="1" ht="15" customHeight="1">
      <c r="A159" s="18"/>
      <c r="B159" s="19"/>
      <c r="C159" s="20"/>
      <c r="D159" s="21"/>
      <c r="E159" s="22">
        <f>C159*D159</f>
        <v>0</v>
      </c>
      <c r="F159" s="23">
        <f>E159*10%</f>
        <v>0</v>
      </c>
      <c r="G159" s="24">
        <f t="shared" ref="G159:G171" si="17">SUM(E159:F159)</f>
        <v>0</v>
      </c>
    </row>
    <row r="160" spans="1:7" s="2" customFormat="1" ht="15" customHeight="1">
      <c r="A160" s="25" t="s">
        <v>46</v>
      </c>
      <c r="B160" s="26" t="s">
        <v>45</v>
      </c>
      <c r="C160" s="20">
        <v>1</v>
      </c>
      <c r="D160" s="27">
        <f>150000/1.1</f>
        <v>136363.63636363635</v>
      </c>
      <c r="E160" s="22">
        <f>C160*D160</f>
        <v>136363.63636363635</v>
      </c>
      <c r="F160" s="23">
        <f>E160*10%</f>
        <v>13636.363636363636</v>
      </c>
      <c r="G160" s="23">
        <f t="shared" si="17"/>
        <v>150000</v>
      </c>
    </row>
    <row r="161" spans="1:7" s="2" customFormat="1" ht="15" customHeight="1">
      <c r="A161" s="28"/>
      <c r="B161" s="25"/>
      <c r="C161" s="20"/>
      <c r="D161" s="27"/>
      <c r="E161" s="22">
        <f>C161*D161</f>
        <v>0</v>
      </c>
      <c r="F161" s="23">
        <f>E161*10%</f>
        <v>0</v>
      </c>
      <c r="G161" s="23">
        <f t="shared" si="17"/>
        <v>0</v>
      </c>
    </row>
    <row r="162" spans="1:7" s="2" customFormat="1" ht="15" customHeight="1">
      <c r="A162" s="28"/>
      <c r="B162" s="29" t="s">
        <v>50</v>
      </c>
      <c r="C162" s="20"/>
      <c r="D162" s="27"/>
      <c r="E162" s="22"/>
      <c r="F162" s="23"/>
      <c r="G162" s="23">
        <f t="shared" si="17"/>
        <v>0</v>
      </c>
    </row>
    <row r="163" spans="1:7" s="2" customFormat="1" ht="15" customHeight="1">
      <c r="A163" s="28"/>
      <c r="B163" s="29" t="s">
        <v>51</v>
      </c>
      <c r="C163" s="20"/>
      <c r="D163" s="27"/>
      <c r="E163" s="22"/>
      <c r="F163" s="23"/>
      <c r="G163" s="23">
        <f t="shared" si="17"/>
        <v>0</v>
      </c>
    </row>
    <row r="164" spans="1:7" s="2" customFormat="1" ht="15" customHeight="1">
      <c r="A164" s="28"/>
      <c r="B164" s="29" t="s">
        <v>52</v>
      </c>
      <c r="C164" s="20"/>
      <c r="D164" s="27"/>
      <c r="E164" s="22"/>
      <c r="F164" s="23"/>
      <c r="G164" s="23">
        <f t="shared" si="17"/>
        <v>0</v>
      </c>
    </row>
    <row r="165" spans="1:7" s="2" customFormat="1" ht="15" customHeight="1">
      <c r="A165" s="25"/>
      <c r="B165" s="29" t="s">
        <v>53</v>
      </c>
      <c r="C165" s="30"/>
      <c r="D165" s="27"/>
      <c r="E165" s="22"/>
      <c r="F165" s="23"/>
      <c r="G165" s="23">
        <f t="shared" si="17"/>
        <v>0</v>
      </c>
    </row>
    <row r="166" spans="1:7" s="2" customFormat="1" ht="15" customHeight="1">
      <c r="A166" s="25"/>
      <c r="B166" s="29"/>
      <c r="C166" s="31"/>
      <c r="D166" s="27"/>
      <c r="E166" s="22"/>
      <c r="F166" s="23"/>
      <c r="G166" s="23">
        <f t="shared" si="17"/>
        <v>0</v>
      </c>
    </row>
    <row r="167" spans="1:7" s="2" customFormat="1" ht="15" customHeight="1">
      <c r="A167" s="32"/>
      <c r="B167" s="29" t="s">
        <v>31</v>
      </c>
      <c r="C167" s="31"/>
      <c r="D167" s="27">
        <v>45000</v>
      </c>
      <c r="E167" s="22"/>
      <c r="F167" s="23"/>
      <c r="G167" s="23">
        <f t="shared" si="17"/>
        <v>0</v>
      </c>
    </row>
    <row r="168" spans="1:7" s="2" customFormat="1" ht="15" customHeight="1">
      <c r="A168" s="32"/>
      <c r="B168" s="29" t="s">
        <v>47</v>
      </c>
      <c r="C168" s="31"/>
      <c r="D168" s="27">
        <v>33000</v>
      </c>
      <c r="E168" s="22"/>
      <c r="F168" s="23"/>
      <c r="G168" s="23">
        <f t="shared" si="17"/>
        <v>0</v>
      </c>
    </row>
    <row r="169" spans="1:7" s="2" customFormat="1" ht="15" customHeight="1">
      <c r="A169" s="32"/>
      <c r="B169" s="29" t="s">
        <v>48</v>
      </c>
      <c r="C169" s="31"/>
      <c r="D169" s="27">
        <v>33000</v>
      </c>
      <c r="E169" s="27">
        <f>C169*D169</f>
        <v>0</v>
      </c>
      <c r="F169" s="23">
        <f>E169*10%</f>
        <v>0</v>
      </c>
      <c r="G169" s="23">
        <f t="shared" si="17"/>
        <v>0</v>
      </c>
    </row>
    <row r="170" spans="1:7" s="2" customFormat="1" ht="15" customHeight="1">
      <c r="A170" s="32"/>
      <c r="B170" s="29" t="s">
        <v>49</v>
      </c>
      <c r="C170" s="31"/>
      <c r="D170" s="27">
        <v>33000</v>
      </c>
      <c r="E170" s="27"/>
      <c r="F170" s="23"/>
      <c r="G170" s="23">
        <f t="shared" si="17"/>
        <v>0</v>
      </c>
    </row>
    <row r="171" spans="1:7" s="2" customFormat="1" ht="15" customHeight="1">
      <c r="A171" s="32"/>
      <c r="B171" s="23"/>
      <c r="C171" s="31"/>
      <c r="D171" s="27"/>
      <c r="E171" s="27">
        <f>C171*D171</f>
        <v>0</v>
      </c>
      <c r="F171" s="23">
        <f>E171*10%</f>
        <v>0</v>
      </c>
      <c r="G171" s="23">
        <f t="shared" si="17"/>
        <v>0</v>
      </c>
    </row>
    <row r="172" spans="1:7" s="2" customFormat="1" ht="15" customHeight="1">
      <c r="A172" s="32"/>
      <c r="B172" s="32"/>
      <c r="C172" s="31"/>
      <c r="D172" s="27"/>
      <c r="E172" s="27"/>
      <c r="F172" s="23"/>
      <c r="G172" s="23"/>
    </row>
    <row r="173" spans="1:7" s="2" customFormat="1" ht="15" customHeight="1">
      <c r="A173" s="32"/>
      <c r="B173" s="23" t="s">
        <v>43</v>
      </c>
      <c r="C173" s="31"/>
      <c r="D173" s="27">
        <f>45000/2300</f>
        <v>19.565217391304348</v>
      </c>
      <c r="E173" s="27"/>
      <c r="F173" s="23"/>
      <c r="G173" s="23"/>
    </row>
    <row r="174" spans="1:7" s="2" customFormat="1" ht="15" customHeight="1">
      <c r="A174" s="32"/>
      <c r="B174" s="23" t="s">
        <v>44</v>
      </c>
      <c r="C174" s="31"/>
      <c r="D174" s="27">
        <v>86</v>
      </c>
      <c r="E174" s="27"/>
      <c r="F174" s="23"/>
      <c r="G174" s="23"/>
    </row>
    <row r="175" spans="1:7" s="2" customFormat="1" ht="15" customHeight="1">
      <c r="A175" s="32"/>
      <c r="B175" s="32"/>
      <c r="C175" s="31"/>
      <c r="D175" s="27"/>
      <c r="E175" s="27">
        <f>C175*D175</f>
        <v>0</v>
      </c>
      <c r="F175" s="23">
        <f>E175*10%</f>
        <v>0</v>
      </c>
      <c r="G175" s="23">
        <f>SUM(E175:F175)</f>
        <v>0</v>
      </c>
    </row>
    <row r="176" spans="1:7" s="2" customFormat="1" ht="15" customHeight="1">
      <c r="A176" s="32"/>
      <c r="B176" s="32"/>
      <c r="C176" s="31"/>
      <c r="D176" s="27"/>
      <c r="E176" s="27"/>
      <c r="F176" s="23"/>
      <c r="G176" s="23"/>
    </row>
    <row r="177" spans="1:7" s="2" customFormat="1" ht="15" customHeight="1">
      <c r="A177" s="32"/>
      <c r="B177" s="32"/>
      <c r="C177" s="31"/>
      <c r="D177" s="27"/>
      <c r="E177" s="27"/>
      <c r="F177" s="23"/>
      <c r="G177" s="23"/>
    </row>
    <row r="178" spans="1:7" s="2" customFormat="1" ht="15" customHeight="1">
      <c r="A178" s="32"/>
      <c r="B178" s="32"/>
      <c r="C178" s="31"/>
      <c r="D178" s="27"/>
      <c r="E178" s="27">
        <f t="shared" ref="E178:E185" si="18">C178*D178</f>
        <v>0</v>
      </c>
      <c r="F178" s="23">
        <f t="shared" ref="F178:F185" si="19">E178*10%</f>
        <v>0</v>
      </c>
      <c r="G178" s="23">
        <f t="shared" ref="G178:G185" si="20">SUM(E178:F178)</f>
        <v>0</v>
      </c>
    </row>
    <row r="179" spans="1:7" s="2" customFormat="1" ht="15" customHeight="1">
      <c r="A179" s="32"/>
      <c r="B179" s="32"/>
      <c r="C179" s="31"/>
      <c r="D179" s="27"/>
      <c r="E179" s="27">
        <f t="shared" si="18"/>
        <v>0</v>
      </c>
      <c r="F179" s="23">
        <f t="shared" si="19"/>
        <v>0</v>
      </c>
      <c r="G179" s="23">
        <f t="shared" si="20"/>
        <v>0</v>
      </c>
    </row>
    <row r="180" spans="1:7" s="2" customFormat="1" ht="15" customHeight="1">
      <c r="A180" s="32"/>
      <c r="B180" s="32"/>
      <c r="C180" s="31"/>
      <c r="D180" s="27"/>
      <c r="E180" s="27">
        <f t="shared" si="18"/>
        <v>0</v>
      </c>
      <c r="F180" s="23">
        <f t="shared" si="19"/>
        <v>0</v>
      </c>
      <c r="G180" s="23">
        <f t="shared" si="20"/>
        <v>0</v>
      </c>
    </row>
    <row r="181" spans="1:7" s="2" customFormat="1" ht="15" customHeight="1">
      <c r="A181" s="32"/>
      <c r="B181" s="32"/>
      <c r="C181" s="31"/>
      <c r="D181" s="27"/>
      <c r="E181" s="27">
        <f t="shared" si="18"/>
        <v>0</v>
      </c>
      <c r="F181" s="23">
        <f t="shared" si="19"/>
        <v>0</v>
      </c>
      <c r="G181" s="23">
        <f t="shared" si="20"/>
        <v>0</v>
      </c>
    </row>
    <row r="182" spans="1:7" s="2" customFormat="1" ht="15" customHeight="1">
      <c r="A182" s="32"/>
      <c r="B182" s="32"/>
      <c r="C182" s="31"/>
      <c r="D182" s="27"/>
      <c r="E182" s="27">
        <f t="shared" si="18"/>
        <v>0</v>
      </c>
      <c r="F182" s="23">
        <f t="shared" si="19"/>
        <v>0</v>
      </c>
      <c r="G182" s="23">
        <f t="shared" si="20"/>
        <v>0</v>
      </c>
    </row>
    <row r="183" spans="1:7" s="2" customFormat="1" ht="15" customHeight="1">
      <c r="A183" s="32"/>
      <c r="B183" s="32"/>
      <c r="C183" s="31"/>
      <c r="D183" s="23"/>
      <c r="E183" s="31">
        <f t="shared" si="18"/>
        <v>0</v>
      </c>
      <c r="F183" s="23">
        <f t="shared" si="19"/>
        <v>0</v>
      </c>
      <c r="G183" s="23">
        <f t="shared" si="20"/>
        <v>0</v>
      </c>
    </row>
    <row r="184" spans="1:7" s="2" customFormat="1" ht="15" customHeight="1">
      <c r="A184" s="32"/>
      <c r="B184" s="32"/>
      <c r="C184" s="31"/>
      <c r="D184" s="23"/>
      <c r="E184" s="31">
        <f t="shared" si="18"/>
        <v>0</v>
      </c>
      <c r="F184" s="23">
        <f t="shared" si="19"/>
        <v>0</v>
      </c>
      <c r="G184" s="23">
        <f t="shared" si="20"/>
        <v>0</v>
      </c>
    </row>
    <row r="185" spans="1:7" s="2" customFormat="1" ht="15" customHeight="1" thickBot="1">
      <c r="A185" s="33"/>
      <c r="B185" s="33"/>
      <c r="C185" s="34"/>
      <c r="D185" s="35"/>
      <c r="E185" s="34">
        <f t="shared" si="18"/>
        <v>0</v>
      </c>
      <c r="F185" s="35">
        <f t="shared" si="19"/>
        <v>0</v>
      </c>
      <c r="G185" s="23">
        <f t="shared" si="20"/>
        <v>0</v>
      </c>
    </row>
    <row r="186" spans="1:7" s="2" customFormat="1" ht="15" customHeight="1">
      <c r="A186" s="36" t="s">
        <v>21</v>
      </c>
      <c r="B186" s="9"/>
      <c r="C186" s="6"/>
      <c r="D186" s="37" t="s">
        <v>22</v>
      </c>
      <c r="E186" s="38">
        <f>SUM(E159:E185)</f>
        <v>136363.63636363635</v>
      </c>
      <c r="F186" s="39">
        <f>SUM(F159:F185)</f>
        <v>13636.363636363636</v>
      </c>
      <c r="G186" s="39">
        <f>SUM(G159:G185)</f>
        <v>150000</v>
      </c>
    </row>
    <row r="187" spans="1:7" s="2" customFormat="1" ht="15" customHeight="1" thickBot="1">
      <c r="A187" s="40" t="s">
        <v>23</v>
      </c>
      <c r="B187" s="41"/>
      <c r="C187" s="42"/>
      <c r="D187" s="43"/>
      <c r="E187" s="44"/>
      <c r="F187" s="43"/>
      <c r="G187" s="43"/>
    </row>
    <row r="188" spans="1:7" s="2" customFormat="1" ht="15" customHeight="1">
      <c r="A188" s="2" t="s">
        <v>24</v>
      </c>
      <c r="C188" s="4"/>
      <c r="D188" s="4"/>
      <c r="E188" s="4"/>
      <c r="F188" s="4"/>
      <c r="G188" s="4"/>
    </row>
    <row r="189" spans="1:7" s="2" customFormat="1" ht="15" customHeight="1">
      <c r="A189" s="2" t="s">
        <v>67</v>
      </c>
      <c r="C189" s="4"/>
      <c r="D189" s="4"/>
      <c r="E189" s="4"/>
      <c r="F189" s="4"/>
      <c r="G189" s="4"/>
    </row>
    <row r="190" spans="1:7" s="2" customFormat="1" ht="15" customHeight="1">
      <c r="C190" s="4"/>
      <c r="D190" s="4"/>
      <c r="E190" s="4"/>
      <c r="F190" s="4"/>
      <c r="G190" s="4"/>
    </row>
    <row r="191" spans="1:7" ht="27.75" customHeight="1">
      <c r="A191" s="46" t="s">
        <v>0</v>
      </c>
      <c r="B191" s="46"/>
      <c r="C191" s="46"/>
      <c r="D191" s="46"/>
      <c r="E191" s="46"/>
      <c r="F191" s="46"/>
      <c r="G191" s="46"/>
    </row>
    <row r="192" spans="1:7" ht="15" customHeight="1">
      <c r="A192" s="2"/>
      <c r="B192" s="2"/>
      <c r="C192" s="3"/>
      <c r="D192" s="4"/>
    </row>
    <row r="193" spans="1:7" ht="15" customHeight="1">
      <c r="A193" s="2"/>
      <c r="B193" s="2"/>
      <c r="C193" s="6"/>
      <c r="D193" s="6"/>
      <c r="E193" s="6"/>
    </row>
    <row r="194" spans="1:7" ht="27.75" customHeight="1" thickBot="1">
      <c r="A194" s="47" t="s">
        <v>56</v>
      </c>
      <c r="B194" s="47"/>
      <c r="C194" s="7" t="s">
        <v>1</v>
      </c>
      <c r="D194" s="4"/>
      <c r="E194" s="4"/>
    </row>
    <row r="195" spans="1:7" ht="15" customHeight="1">
      <c r="A195" s="8" t="s">
        <v>2</v>
      </c>
      <c r="B195" s="9"/>
      <c r="C195" s="10"/>
      <c r="D195" s="4"/>
      <c r="E195" s="4"/>
    </row>
    <row r="196" spans="1:7" ht="15" customHeight="1">
      <c r="A196" s="8" t="s">
        <v>3</v>
      </c>
      <c r="B196" s="9"/>
      <c r="C196" s="4"/>
      <c r="D196" s="4"/>
      <c r="E196" s="4"/>
    </row>
    <row r="197" spans="1:7" ht="15" customHeight="1">
      <c r="A197" s="8"/>
      <c r="B197" s="45"/>
      <c r="C197" s="4"/>
      <c r="D197" s="4"/>
      <c r="E197" s="4"/>
    </row>
    <row r="198" spans="1:7" ht="15" customHeight="1">
      <c r="A198" s="2"/>
      <c r="B198" s="2"/>
      <c r="C198" s="4"/>
      <c r="D198" s="4"/>
    </row>
    <row r="199" spans="1:7" ht="15" customHeight="1">
      <c r="A199" s="11" t="s">
        <v>4</v>
      </c>
      <c r="B199" s="2"/>
      <c r="C199" s="4"/>
      <c r="D199" s="4"/>
      <c r="E199" s="4"/>
    </row>
    <row r="200" spans="1:7" ht="15" customHeight="1">
      <c r="A200" s="2"/>
      <c r="B200" s="2"/>
      <c r="C200" s="4"/>
      <c r="D200" s="4"/>
      <c r="E200" s="4"/>
    </row>
    <row r="201" spans="1:7" ht="15" customHeight="1">
      <c r="A201" s="2" t="s">
        <v>5</v>
      </c>
      <c r="B201" s="12">
        <f>G233</f>
        <v>363000</v>
      </c>
      <c r="C201" s="4"/>
      <c r="D201" s="4"/>
      <c r="E201" s="4"/>
    </row>
    <row r="202" spans="1:7" ht="15" customHeight="1">
      <c r="A202" s="2" t="s">
        <v>6</v>
      </c>
      <c r="B202" s="13">
        <v>41479</v>
      </c>
      <c r="C202" s="4"/>
      <c r="D202" s="4"/>
      <c r="E202" s="4"/>
    </row>
    <row r="203" spans="1:7" ht="15" customHeight="1">
      <c r="A203" s="2" t="s">
        <v>7</v>
      </c>
      <c r="B203" s="14"/>
      <c r="C203" s="4"/>
      <c r="D203" s="4"/>
      <c r="E203" s="4"/>
    </row>
    <row r="204" spans="1:7" ht="15" customHeight="1" thickBot="1">
      <c r="A204" s="2"/>
      <c r="B204" s="2"/>
      <c r="C204" s="4"/>
      <c r="D204" s="4"/>
    </row>
    <row r="205" spans="1:7" s="2" customFormat="1" ht="15" customHeight="1" thickBot="1">
      <c r="A205" s="15" t="s">
        <v>8</v>
      </c>
      <c r="B205" s="15" t="s">
        <v>9</v>
      </c>
      <c r="C205" s="16" t="s">
        <v>10</v>
      </c>
      <c r="D205" s="16" t="s">
        <v>11</v>
      </c>
      <c r="E205" s="17" t="s">
        <v>12</v>
      </c>
      <c r="F205" s="17" t="s">
        <v>13</v>
      </c>
      <c r="G205" s="16" t="s">
        <v>14</v>
      </c>
    </row>
    <row r="206" spans="1:7" s="2" customFormat="1" ht="15" customHeight="1">
      <c r="A206" s="18"/>
      <c r="B206" s="19"/>
      <c r="C206" s="20"/>
      <c r="D206" s="21"/>
      <c r="E206" s="22">
        <f>C206*D206</f>
        <v>0</v>
      </c>
      <c r="F206" s="23">
        <f>E206*10%</f>
        <v>0</v>
      </c>
      <c r="G206" s="24">
        <f t="shared" ref="G206:G218" si="21">SUM(E206:F206)</f>
        <v>0</v>
      </c>
    </row>
    <row r="207" spans="1:7" s="2" customFormat="1" ht="15" customHeight="1">
      <c r="A207" s="25" t="s">
        <v>46</v>
      </c>
      <c r="B207" s="26" t="s">
        <v>54</v>
      </c>
      <c r="C207" s="20">
        <v>1</v>
      </c>
      <c r="D207" s="27">
        <v>330000</v>
      </c>
      <c r="E207" s="22">
        <f>C207*D207</f>
        <v>330000</v>
      </c>
      <c r="F207" s="23">
        <f>E207*10%</f>
        <v>33000</v>
      </c>
      <c r="G207" s="23">
        <f t="shared" si="21"/>
        <v>363000</v>
      </c>
    </row>
    <row r="208" spans="1:7" s="2" customFormat="1" ht="15" customHeight="1">
      <c r="A208" s="28"/>
      <c r="B208" s="25"/>
      <c r="C208" s="20"/>
      <c r="D208" s="27"/>
      <c r="E208" s="22">
        <f>C208*D208</f>
        <v>0</v>
      </c>
      <c r="F208" s="23">
        <f>E208*10%</f>
        <v>0</v>
      </c>
      <c r="G208" s="23">
        <f t="shared" si="21"/>
        <v>0</v>
      </c>
    </row>
    <row r="209" spans="1:7" s="2" customFormat="1" ht="15" customHeight="1">
      <c r="A209" s="28"/>
      <c r="B209" s="29" t="s">
        <v>50</v>
      </c>
      <c r="C209" s="20"/>
      <c r="D209" s="27"/>
      <c r="E209" s="22"/>
      <c r="F209" s="23"/>
      <c r="G209" s="23">
        <f t="shared" si="21"/>
        <v>0</v>
      </c>
    </row>
    <row r="210" spans="1:7" s="2" customFormat="1" ht="15" customHeight="1">
      <c r="A210" s="28"/>
      <c r="B210" s="29" t="s">
        <v>51</v>
      </c>
      <c r="C210" s="20"/>
      <c r="D210" s="27"/>
      <c r="E210" s="22"/>
      <c r="F210" s="23"/>
      <c r="G210" s="23">
        <f t="shared" si="21"/>
        <v>0</v>
      </c>
    </row>
    <row r="211" spans="1:7" s="2" customFormat="1" ht="15" customHeight="1">
      <c r="A211" s="28"/>
      <c r="B211" s="29" t="s">
        <v>52</v>
      </c>
      <c r="C211" s="20"/>
      <c r="D211" s="27"/>
      <c r="E211" s="22"/>
      <c r="F211" s="23"/>
      <c r="G211" s="23">
        <f t="shared" si="21"/>
        <v>0</v>
      </c>
    </row>
    <row r="212" spans="1:7" s="2" customFormat="1" ht="15" customHeight="1">
      <c r="A212" s="25"/>
      <c r="B212" s="29" t="s">
        <v>55</v>
      </c>
      <c r="C212" s="30"/>
      <c r="D212" s="27"/>
      <c r="E212" s="22"/>
      <c r="F212" s="23"/>
      <c r="G212" s="23">
        <f t="shared" si="21"/>
        <v>0</v>
      </c>
    </row>
    <row r="213" spans="1:7" s="2" customFormat="1" ht="15" customHeight="1">
      <c r="A213" s="25"/>
      <c r="B213" s="29"/>
      <c r="C213" s="31"/>
      <c r="D213" s="27"/>
      <c r="E213" s="22"/>
      <c r="F213" s="23"/>
      <c r="G213" s="23">
        <f t="shared" si="21"/>
        <v>0</v>
      </c>
    </row>
    <row r="214" spans="1:7" s="2" customFormat="1" ht="15" customHeight="1">
      <c r="A214" s="32"/>
      <c r="B214" s="29" t="s">
        <v>31</v>
      </c>
      <c r="C214" s="31"/>
      <c r="D214" s="27">
        <v>45000</v>
      </c>
      <c r="E214" s="22"/>
      <c r="F214" s="23"/>
      <c r="G214" s="23">
        <f t="shared" si="21"/>
        <v>0</v>
      </c>
    </row>
    <row r="215" spans="1:7" s="2" customFormat="1" ht="15" customHeight="1">
      <c r="A215" s="32"/>
      <c r="B215" s="29" t="s">
        <v>47</v>
      </c>
      <c r="C215" s="31"/>
      <c r="D215" s="27">
        <v>33000</v>
      </c>
      <c r="E215" s="22"/>
      <c r="F215" s="23"/>
      <c r="G215" s="23">
        <f t="shared" si="21"/>
        <v>0</v>
      </c>
    </row>
    <row r="216" spans="1:7" s="2" customFormat="1" ht="15" customHeight="1">
      <c r="A216" s="32"/>
      <c r="B216" s="29" t="s">
        <v>48</v>
      </c>
      <c r="C216" s="31"/>
      <c r="D216" s="27">
        <v>33000</v>
      </c>
      <c r="E216" s="27">
        <f>C216*D216</f>
        <v>0</v>
      </c>
      <c r="F216" s="23">
        <f>E216*10%</f>
        <v>0</v>
      </c>
      <c r="G216" s="23">
        <f t="shared" si="21"/>
        <v>0</v>
      </c>
    </row>
    <row r="217" spans="1:7" s="2" customFormat="1" ht="15" customHeight="1">
      <c r="A217" s="32"/>
      <c r="B217" s="29" t="s">
        <v>49</v>
      </c>
      <c r="C217" s="31"/>
      <c r="D217" s="27">
        <v>33000</v>
      </c>
      <c r="E217" s="27"/>
      <c r="F217" s="23"/>
      <c r="G217" s="23">
        <f t="shared" si="21"/>
        <v>0</v>
      </c>
    </row>
    <row r="218" spans="1:7" s="2" customFormat="1" ht="15" customHeight="1">
      <c r="A218" s="32"/>
      <c r="B218" s="23"/>
      <c r="C218" s="31"/>
      <c r="D218" s="27"/>
      <c r="E218" s="27">
        <f>C218*D218</f>
        <v>0</v>
      </c>
      <c r="F218" s="23">
        <f>E218*10%</f>
        <v>0</v>
      </c>
      <c r="G218" s="23">
        <f t="shared" si="21"/>
        <v>0</v>
      </c>
    </row>
    <row r="219" spans="1:7" s="2" customFormat="1" ht="15" customHeight="1">
      <c r="A219" s="32"/>
      <c r="B219" s="32"/>
      <c r="C219" s="31"/>
      <c r="D219" s="27"/>
      <c r="E219" s="27"/>
      <c r="F219" s="23"/>
      <c r="G219" s="23"/>
    </row>
    <row r="220" spans="1:7" s="2" customFormat="1" ht="15" customHeight="1">
      <c r="A220" s="32"/>
      <c r="B220" s="23" t="s">
        <v>43</v>
      </c>
      <c r="C220" s="31"/>
      <c r="D220" s="27">
        <f>45000/2300</f>
        <v>19.565217391304348</v>
      </c>
      <c r="E220" s="27"/>
      <c r="F220" s="23"/>
      <c r="G220" s="23"/>
    </row>
    <row r="221" spans="1:7" s="2" customFormat="1" ht="15" customHeight="1">
      <c r="A221" s="32"/>
      <c r="B221" s="23" t="s">
        <v>44</v>
      </c>
      <c r="C221" s="31"/>
      <c r="D221" s="27">
        <v>86</v>
      </c>
      <c r="E221" s="27"/>
      <c r="F221" s="23"/>
      <c r="G221" s="23"/>
    </row>
    <row r="222" spans="1:7" s="2" customFormat="1" ht="15" customHeight="1">
      <c r="A222" s="32"/>
      <c r="B222" s="32"/>
      <c r="C222" s="31"/>
      <c r="D222" s="27"/>
      <c r="E222" s="27">
        <f>C222*D222</f>
        <v>0</v>
      </c>
      <c r="F222" s="23">
        <f>E222*10%</f>
        <v>0</v>
      </c>
      <c r="G222" s="23">
        <f>SUM(E222:F222)</f>
        <v>0</v>
      </c>
    </row>
    <row r="223" spans="1:7" s="2" customFormat="1" ht="15" customHeight="1">
      <c r="A223" s="32"/>
      <c r="B223" s="32"/>
      <c r="C223" s="31"/>
      <c r="D223" s="27"/>
      <c r="E223" s="27"/>
      <c r="F223" s="23"/>
      <c r="G223" s="23"/>
    </row>
    <row r="224" spans="1:7" s="2" customFormat="1" ht="15" customHeight="1">
      <c r="A224" s="32"/>
      <c r="B224" s="32"/>
      <c r="C224" s="31"/>
      <c r="D224" s="27"/>
      <c r="E224" s="27"/>
      <c r="F224" s="23"/>
      <c r="G224" s="23"/>
    </row>
    <row r="225" spans="1:7" s="2" customFormat="1" ht="15" customHeight="1">
      <c r="A225" s="32"/>
      <c r="B225" s="32"/>
      <c r="C225" s="31"/>
      <c r="D225" s="27"/>
      <c r="E225" s="27">
        <f t="shared" ref="E225:E228" si="22">C225*D225</f>
        <v>0</v>
      </c>
      <c r="F225" s="23">
        <f t="shared" ref="F225:F228" si="23">E225*10%</f>
        <v>0</v>
      </c>
      <c r="G225" s="23">
        <f t="shared" ref="G225:G228" si="24">SUM(E225:F225)</f>
        <v>0</v>
      </c>
    </row>
    <row r="226" spans="1:7" s="2" customFormat="1" ht="15" customHeight="1">
      <c r="A226" s="32"/>
      <c r="B226" s="32"/>
      <c r="C226" s="31"/>
      <c r="D226" s="27"/>
      <c r="E226" s="27">
        <f t="shared" si="22"/>
        <v>0</v>
      </c>
      <c r="F226" s="23">
        <f t="shared" si="23"/>
        <v>0</v>
      </c>
      <c r="G226" s="23">
        <f t="shared" si="24"/>
        <v>0</v>
      </c>
    </row>
    <row r="227" spans="1:7" s="2" customFormat="1" ht="15" customHeight="1">
      <c r="A227" s="32"/>
      <c r="B227" s="32"/>
      <c r="C227" s="31"/>
      <c r="D227" s="27"/>
      <c r="E227" s="27">
        <f t="shared" si="22"/>
        <v>0</v>
      </c>
      <c r="F227" s="23">
        <f t="shared" si="23"/>
        <v>0</v>
      </c>
      <c r="G227" s="23">
        <f t="shared" si="24"/>
        <v>0</v>
      </c>
    </row>
    <row r="228" spans="1:7" s="2" customFormat="1" ht="15" customHeight="1">
      <c r="A228" s="32"/>
      <c r="B228" s="32"/>
      <c r="C228" s="31"/>
      <c r="D228" s="27"/>
      <c r="E228" s="27">
        <f t="shared" si="22"/>
        <v>0</v>
      </c>
      <c r="F228" s="23">
        <f t="shared" si="23"/>
        <v>0</v>
      </c>
      <c r="G228" s="23">
        <f t="shared" si="24"/>
        <v>0</v>
      </c>
    </row>
    <row r="229" spans="1:7" s="2" customFormat="1" ht="15" customHeight="1">
      <c r="A229" s="32"/>
      <c r="B229" s="32"/>
      <c r="C229" s="31"/>
      <c r="D229" s="27"/>
      <c r="E229" s="27">
        <f t="shared" ref="E229:E232" si="25">C229*D229</f>
        <v>0</v>
      </c>
      <c r="F229" s="23">
        <f t="shared" ref="F229:F232" si="26">E229*10%</f>
        <v>0</v>
      </c>
      <c r="G229" s="23">
        <f t="shared" ref="G229:G232" si="27">SUM(E229:F229)</f>
        <v>0</v>
      </c>
    </row>
    <row r="230" spans="1:7" s="2" customFormat="1" ht="15" customHeight="1">
      <c r="A230" s="32"/>
      <c r="B230" s="32"/>
      <c r="C230" s="31"/>
      <c r="D230" s="23"/>
      <c r="E230" s="31">
        <f t="shared" si="25"/>
        <v>0</v>
      </c>
      <c r="F230" s="23">
        <f t="shared" si="26"/>
        <v>0</v>
      </c>
      <c r="G230" s="23">
        <f t="shared" si="27"/>
        <v>0</v>
      </c>
    </row>
    <row r="231" spans="1:7" s="2" customFormat="1" ht="15" customHeight="1">
      <c r="A231" s="32"/>
      <c r="B231" s="32"/>
      <c r="C231" s="31"/>
      <c r="D231" s="23"/>
      <c r="E231" s="31">
        <f t="shared" si="25"/>
        <v>0</v>
      </c>
      <c r="F231" s="23">
        <f t="shared" si="26"/>
        <v>0</v>
      </c>
      <c r="G231" s="23">
        <f t="shared" si="27"/>
        <v>0</v>
      </c>
    </row>
    <row r="232" spans="1:7" s="2" customFormat="1" ht="15" customHeight="1" thickBot="1">
      <c r="A232" s="33"/>
      <c r="B232" s="33"/>
      <c r="C232" s="34"/>
      <c r="D232" s="35"/>
      <c r="E232" s="34">
        <f t="shared" si="25"/>
        <v>0</v>
      </c>
      <c r="F232" s="35">
        <f t="shared" si="26"/>
        <v>0</v>
      </c>
      <c r="G232" s="23">
        <f t="shared" si="27"/>
        <v>0</v>
      </c>
    </row>
    <row r="233" spans="1:7" s="2" customFormat="1" ht="15" customHeight="1">
      <c r="A233" s="36" t="s">
        <v>21</v>
      </c>
      <c r="B233" s="9"/>
      <c r="C233" s="6"/>
      <c r="D233" s="37" t="s">
        <v>22</v>
      </c>
      <c r="E233" s="38">
        <f>SUM(E206:E232)</f>
        <v>330000</v>
      </c>
      <c r="F233" s="39">
        <f>SUM(F206:F232)</f>
        <v>33000</v>
      </c>
      <c r="G233" s="39">
        <f>SUM(G206:G232)</f>
        <v>363000</v>
      </c>
    </row>
    <row r="234" spans="1:7" s="2" customFormat="1" ht="15" customHeight="1" thickBot="1">
      <c r="A234" s="40" t="s">
        <v>23</v>
      </c>
      <c r="B234" s="41"/>
      <c r="C234" s="42"/>
      <c r="D234" s="43"/>
      <c r="E234" s="44"/>
      <c r="F234" s="43"/>
      <c r="G234" s="43"/>
    </row>
    <row r="235" spans="1:7" s="2" customFormat="1" ht="15" customHeight="1">
      <c r="A235" s="2" t="s">
        <v>24</v>
      </c>
      <c r="C235" s="4"/>
      <c r="D235" s="4"/>
      <c r="E235" s="4"/>
      <c r="F235" s="4"/>
      <c r="G235" s="4"/>
    </row>
    <row r="236" spans="1:7" s="2" customFormat="1" ht="15" customHeight="1">
      <c r="A236" s="2" t="s">
        <v>68</v>
      </c>
      <c r="C236" s="4"/>
      <c r="D236" s="4"/>
      <c r="E236" s="4"/>
      <c r="F236" s="4"/>
      <c r="G236" s="4"/>
    </row>
  </sheetData>
  <mergeCells count="10">
    <mergeCell ref="A49:G49"/>
    <mergeCell ref="A52:B52"/>
    <mergeCell ref="A97:G97"/>
    <mergeCell ref="A1:G1"/>
    <mergeCell ref="A4:B4"/>
    <mergeCell ref="A144:G144"/>
    <mergeCell ref="A147:B147"/>
    <mergeCell ref="A191:G191"/>
    <mergeCell ref="A194:B194"/>
    <mergeCell ref="A100:B100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통합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2013-07-26T03:37:20Z</cp:lastPrinted>
  <dcterms:created xsi:type="dcterms:W3CDTF">2013-01-07T09:31:12Z</dcterms:created>
  <dcterms:modified xsi:type="dcterms:W3CDTF">2013-07-26T03:38:36Z</dcterms:modified>
</cp:coreProperties>
</file>