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075" windowHeight="9630" activeTab="1"/>
  </bookViews>
  <sheets>
    <sheet name="프로젝터" sheetId="4" r:id="rId1"/>
    <sheet name="노트북" sheetId="3" r:id="rId2"/>
    <sheet name="일체형pc" sheetId="2" r:id="rId3"/>
    <sheet name="합계" sheetId="6" r:id="rId4"/>
  </sheets>
  <calcPr calcId="145621"/>
</workbook>
</file>

<file path=xl/calcChain.xml><?xml version="1.0" encoding="utf-8"?>
<calcChain xmlns="http://schemas.openxmlformats.org/spreadsheetml/2006/main">
  <c r="D23" i="6" l="1"/>
  <c r="D17" i="6"/>
  <c r="D17" i="2"/>
  <c r="D17" i="4"/>
  <c r="E23" i="6" l="1"/>
  <c r="F23" i="6" s="1"/>
  <c r="G23" i="6" s="1"/>
  <c r="E20" i="6"/>
  <c r="F20" i="6" s="1"/>
  <c r="F43" i="6"/>
  <c r="G43" i="6" s="1"/>
  <c r="E43" i="6"/>
  <c r="G42" i="6"/>
  <c r="F42" i="6"/>
  <c r="E42" i="6"/>
  <c r="F41" i="6"/>
  <c r="G41" i="6" s="1"/>
  <c r="E41" i="6"/>
  <c r="G40" i="6"/>
  <c r="F40" i="6"/>
  <c r="E40" i="6"/>
  <c r="G39" i="6"/>
  <c r="F39" i="6"/>
  <c r="G38" i="6"/>
  <c r="F38" i="6"/>
  <c r="F37" i="6"/>
  <c r="G37" i="6" s="1"/>
  <c r="E37" i="6"/>
  <c r="G36" i="6"/>
  <c r="F36" i="6"/>
  <c r="E36" i="6"/>
  <c r="F35" i="6"/>
  <c r="G35" i="6" s="1"/>
  <c r="E35" i="6"/>
  <c r="G34" i="6"/>
  <c r="F34" i="6"/>
  <c r="G33" i="6"/>
  <c r="F33" i="6"/>
  <c r="E33" i="6"/>
  <c r="F32" i="6"/>
  <c r="G32" i="6" s="1"/>
  <c r="E32" i="6"/>
  <c r="G31" i="6"/>
  <c r="F31" i="6"/>
  <c r="E31" i="6"/>
  <c r="E30" i="6"/>
  <c r="F30" i="6" s="1"/>
  <c r="G30" i="6" s="1"/>
  <c r="G29" i="6"/>
  <c r="F29" i="6"/>
  <c r="E29" i="6"/>
  <c r="F28" i="6"/>
  <c r="G28" i="6" s="1"/>
  <c r="E28" i="6"/>
  <c r="G27" i="6"/>
  <c r="F27" i="6"/>
  <c r="E27" i="6"/>
  <c r="F26" i="6"/>
  <c r="G26" i="6" s="1"/>
  <c r="E26" i="6"/>
  <c r="G25" i="6"/>
  <c r="E25" i="6"/>
  <c r="G24" i="6"/>
  <c r="F24" i="6"/>
  <c r="E24" i="6"/>
  <c r="G22" i="6"/>
  <c r="F22" i="6"/>
  <c r="E22" i="6"/>
  <c r="F21" i="6"/>
  <c r="G21" i="6" s="1"/>
  <c r="E21" i="6"/>
  <c r="G19" i="6"/>
  <c r="G18" i="6"/>
  <c r="F18" i="6"/>
  <c r="E18" i="6"/>
  <c r="E17" i="6"/>
  <c r="F17" i="6" s="1"/>
  <c r="G16" i="6"/>
  <c r="F16" i="6"/>
  <c r="E16" i="6"/>
  <c r="E44" i="6" l="1"/>
  <c r="G17" i="6"/>
  <c r="G20" i="6"/>
  <c r="F44" i="6"/>
  <c r="E43" i="4"/>
  <c r="F43" i="4" s="1"/>
  <c r="F42" i="4"/>
  <c r="E42" i="4"/>
  <c r="G42" i="4" s="1"/>
  <c r="E41" i="4"/>
  <c r="F41" i="4" s="1"/>
  <c r="F40" i="4"/>
  <c r="E40" i="4"/>
  <c r="G40" i="4" s="1"/>
  <c r="G39" i="4"/>
  <c r="F39" i="4"/>
  <c r="G38" i="4"/>
  <c r="F38" i="4"/>
  <c r="E37" i="4"/>
  <c r="F37" i="4" s="1"/>
  <c r="F36" i="4"/>
  <c r="E36" i="4"/>
  <c r="G36" i="4" s="1"/>
  <c r="E35" i="4"/>
  <c r="F35" i="4" s="1"/>
  <c r="F34" i="4"/>
  <c r="G34" i="4" s="1"/>
  <c r="F33" i="4"/>
  <c r="E33" i="4"/>
  <c r="G33" i="4" s="1"/>
  <c r="E32" i="4"/>
  <c r="F32" i="4" s="1"/>
  <c r="F31" i="4"/>
  <c r="E31" i="4"/>
  <c r="G31" i="4" s="1"/>
  <c r="E30" i="4"/>
  <c r="F30" i="4" s="1"/>
  <c r="F29" i="4"/>
  <c r="E29" i="4"/>
  <c r="G29" i="4" s="1"/>
  <c r="E28" i="4"/>
  <c r="F28" i="4" s="1"/>
  <c r="F27" i="4"/>
  <c r="E27" i="4"/>
  <c r="G27" i="4" s="1"/>
  <c r="E26" i="4"/>
  <c r="F26" i="4" s="1"/>
  <c r="E25" i="4"/>
  <c r="G25" i="4" s="1"/>
  <c r="F24" i="4"/>
  <c r="E24" i="4"/>
  <c r="G24" i="4" s="1"/>
  <c r="E23" i="4"/>
  <c r="F23" i="4" s="1"/>
  <c r="F22" i="4"/>
  <c r="E22" i="4"/>
  <c r="G22" i="4" s="1"/>
  <c r="E21" i="4"/>
  <c r="F21" i="4" s="1"/>
  <c r="F20" i="4"/>
  <c r="E20" i="4"/>
  <c r="G20" i="4" s="1"/>
  <c r="G19" i="4"/>
  <c r="F18" i="4"/>
  <c r="E18" i="4"/>
  <c r="G18" i="4" s="1"/>
  <c r="E17" i="4"/>
  <c r="F17" i="4" s="1"/>
  <c r="F16" i="4"/>
  <c r="E16" i="4"/>
  <c r="E44" i="4" s="1"/>
  <c r="G44" i="6" l="1"/>
  <c r="B11" i="6" s="1"/>
  <c r="F44" i="4"/>
  <c r="G17" i="4"/>
  <c r="G21" i="4"/>
  <c r="G23" i="4"/>
  <c r="G26" i="4"/>
  <c r="G28" i="4"/>
  <c r="G30" i="4"/>
  <c r="G32" i="4"/>
  <c r="G35" i="4"/>
  <c r="G37" i="4"/>
  <c r="G41" i="4"/>
  <c r="G43" i="4"/>
  <c r="G16" i="4"/>
  <c r="E43" i="3"/>
  <c r="F43" i="3" s="1"/>
  <c r="F42" i="3"/>
  <c r="E42" i="3"/>
  <c r="G42" i="3" s="1"/>
  <c r="E41" i="3"/>
  <c r="F41" i="3" s="1"/>
  <c r="F40" i="3"/>
  <c r="E40" i="3"/>
  <c r="G40" i="3" s="1"/>
  <c r="G39" i="3"/>
  <c r="F39" i="3"/>
  <c r="G38" i="3"/>
  <c r="F38" i="3"/>
  <c r="E37" i="3"/>
  <c r="F37" i="3" s="1"/>
  <c r="F36" i="3"/>
  <c r="E36" i="3"/>
  <c r="G36" i="3" s="1"/>
  <c r="E35" i="3"/>
  <c r="F35" i="3" s="1"/>
  <c r="F34" i="3"/>
  <c r="G34" i="3" s="1"/>
  <c r="F33" i="3"/>
  <c r="E33" i="3"/>
  <c r="G33" i="3" s="1"/>
  <c r="E32" i="3"/>
  <c r="F32" i="3" s="1"/>
  <c r="F31" i="3"/>
  <c r="E31" i="3"/>
  <c r="G31" i="3" s="1"/>
  <c r="E30" i="3"/>
  <c r="F30" i="3" s="1"/>
  <c r="F29" i="3"/>
  <c r="E29" i="3"/>
  <c r="G29" i="3" s="1"/>
  <c r="E28" i="3"/>
  <c r="F28" i="3" s="1"/>
  <c r="F27" i="3"/>
  <c r="E27" i="3"/>
  <c r="G27" i="3" s="1"/>
  <c r="E26" i="3"/>
  <c r="F26" i="3" s="1"/>
  <c r="E25" i="3"/>
  <c r="G25" i="3" s="1"/>
  <c r="F24" i="3"/>
  <c r="E24" i="3"/>
  <c r="G24" i="3" s="1"/>
  <c r="E23" i="3"/>
  <c r="F23" i="3" s="1"/>
  <c r="F22" i="3"/>
  <c r="E22" i="3"/>
  <c r="G22" i="3" s="1"/>
  <c r="E21" i="3"/>
  <c r="F21" i="3" s="1"/>
  <c r="F20" i="3"/>
  <c r="E20" i="3"/>
  <c r="G20" i="3" s="1"/>
  <c r="G19" i="3"/>
  <c r="F18" i="3"/>
  <c r="E18" i="3"/>
  <c r="G18" i="3" s="1"/>
  <c r="E17" i="3"/>
  <c r="F17" i="3" s="1"/>
  <c r="F16" i="3"/>
  <c r="E16" i="3"/>
  <c r="E44" i="3" s="1"/>
  <c r="E43" i="2"/>
  <c r="F43" i="2" s="1"/>
  <c r="F42" i="2"/>
  <c r="E42" i="2"/>
  <c r="G42" i="2" s="1"/>
  <c r="E41" i="2"/>
  <c r="F41" i="2" s="1"/>
  <c r="F40" i="2"/>
  <c r="E40" i="2"/>
  <c r="G40" i="2" s="1"/>
  <c r="G39" i="2"/>
  <c r="F39" i="2"/>
  <c r="G38" i="2"/>
  <c r="F38" i="2"/>
  <c r="E37" i="2"/>
  <c r="F37" i="2" s="1"/>
  <c r="F36" i="2"/>
  <c r="E36" i="2"/>
  <c r="G36" i="2" s="1"/>
  <c r="E35" i="2"/>
  <c r="F35" i="2" s="1"/>
  <c r="F34" i="2"/>
  <c r="G34" i="2" s="1"/>
  <c r="F33" i="2"/>
  <c r="E33" i="2"/>
  <c r="G33" i="2" s="1"/>
  <c r="E32" i="2"/>
  <c r="F32" i="2" s="1"/>
  <c r="F31" i="2"/>
  <c r="E31" i="2"/>
  <c r="G31" i="2" s="1"/>
  <c r="E30" i="2"/>
  <c r="F30" i="2" s="1"/>
  <c r="F29" i="2"/>
  <c r="E29" i="2"/>
  <c r="G29" i="2" s="1"/>
  <c r="E28" i="2"/>
  <c r="F28" i="2" s="1"/>
  <c r="F27" i="2"/>
  <c r="E27" i="2"/>
  <c r="G27" i="2" s="1"/>
  <c r="E26" i="2"/>
  <c r="F26" i="2" s="1"/>
  <c r="E25" i="2"/>
  <c r="G25" i="2" s="1"/>
  <c r="F24" i="2"/>
  <c r="E24" i="2"/>
  <c r="G24" i="2" s="1"/>
  <c r="E23" i="2"/>
  <c r="F23" i="2" s="1"/>
  <c r="F22" i="2"/>
  <c r="E22" i="2"/>
  <c r="G22" i="2" s="1"/>
  <c r="E21" i="2"/>
  <c r="F21" i="2" s="1"/>
  <c r="F20" i="2"/>
  <c r="E20" i="2"/>
  <c r="G20" i="2" s="1"/>
  <c r="G19" i="2"/>
  <c r="F18" i="2"/>
  <c r="E18" i="2"/>
  <c r="G18" i="2" s="1"/>
  <c r="E17" i="2"/>
  <c r="F17" i="2" s="1"/>
  <c r="F16" i="2"/>
  <c r="E16" i="2"/>
  <c r="G44" i="4" l="1"/>
  <c r="B11" i="4" s="1"/>
  <c r="F44" i="2"/>
  <c r="E44" i="2"/>
  <c r="F44" i="3"/>
  <c r="G17" i="3"/>
  <c r="G21" i="3"/>
  <c r="G23" i="3"/>
  <c r="G26" i="3"/>
  <c r="G28" i="3"/>
  <c r="G30" i="3"/>
  <c r="G32" i="3"/>
  <c r="G35" i="3"/>
  <c r="G37" i="3"/>
  <c r="G41" i="3"/>
  <c r="G43" i="3"/>
  <c r="G16" i="3"/>
  <c r="G17" i="2"/>
  <c r="G21" i="2"/>
  <c r="G23" i="2"/>
  <c r="G26" i="2"/>
  <c r="G28" i="2"/>
  <c r="G30" i="2"/>
  <c r="G32" i="2"/>
  <c r="G35" i="2"/>
  <c r="G37" i="2"/>
  <c r="G41" i="2"/>
  <c r="G43" i="2"/>
  <c r="G16" i="2"/>
  <c r="G44" i="2" l="1"/>
  <c r="B11" i="2" s="1"/>
  <c r="G44" i="3"/>
  <c r="B11" i="3" s="1"/>
</calcChain>
</file>

<file path=xl/sharedStrings.xml><?xml version="1.0" encoding="utf-8"?>
<sst xmlns="http://schemas.openxmlformats.org/spreadsheetml/2006/main" count="128" uniqueCount="50">
  <si>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</si>
  <si>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</si>
  <si>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</si>
  <si>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</si>
  <si>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</si>
  <si>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무선키보드 / 무선마우스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</si>
  <si>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</si>
  <si>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</si>
  <si>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</si>
  <si>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</si>
  <si>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</si>
  <si>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</si>
  <si>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</si>
  <si>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</si>
  <si>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</si>
  <si>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</si>
  <si>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</si>
  <si>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</si>
  <si>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</si>
  <si>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</si>
  <si>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</si>
  <si>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강원발전연구원</t>
    <phoneticPr fontId="3" type="noConversion"/>
  </si>
  <si>
    <t>인텔 i5 4세대 4570T (2.9GHz)</t>
    <phoneticPr fontId="3" type="noConversion"/>
  </si>
  <si>
    <t>8GB DDR3 PC3-16000</t>
    <phoneticPr fontId="3" type="noConversion"/>
  </si>
  <si>
    <t>USB 3.0</t>
    <phoneticPr fontId="3" type="noConversion"/>
  </si>
  <si>
    <t>DVD Multi</t>
    <phoneticPr fontId="3" type="noConversion"/>
  </si>
  <si>
    <t>128GB SSD / 1TB SATA 7200rpm hdd</t>
    <phoneticPr fontId="3" type="noConversion"/>
  </si>
  <si>
    <t>인텔 내장형 HD 4600</t>
    <phoneticPr fontId="3" type="noConversion"/>
  </si>
  <si>
    <t>56cm LED 백라이트 LCD / 1920 x 1080 Full HD</t>
    <phoneticPr fontId="3" type="noConversion"/>
  </si>
  <si>
    <t>Windows 8.1</t>
    <phoneticPr fontId="3" type="noConversion"/>
  </si>
  <si>
    <t>인텔 i5 4세대 4200Y</t>
    <phoneticPr fontId="3" type="noConversion"/>
  </si>
  <si>
    <t>4GB DDR3 PC3-16000</t>
    <phoneticPr fontId="3" type="noConversion"/>
  </si>
  <si>
    <t>시디롬 없음</t>
    <phoneticPr fontId="3" type="noConversion"/>
  </si>
  <si>
    <t>intel HD4200</t>
    <phoneticPr fontId="3" type="noConversion"/>
  </si>
  <si>
    <t>128GB SSD / 500GB HDD(본체)</t>
    <phoneticPr fontId="3" type="noConversion"/>
  </si>
  <si>
    <t>1.07Kg(태블릿) + 1.15Kg (본체)</t>
    <phoneticPr fontId="3" type="noConversion"/>
  </si>
  <si>
    <t>33.78cm LED 백라이트 LCD / 1366 x 768</t>
    <phoneticPr fontId="3" type="noConversion"/>
  </si>
  <si>
    <t>삼성 ativ 윈7</t>
    <phoneticPr fontId="3" type="noConversion"/>
  </si>
  <si>
    <t>기기렌탈</t>
    <phoneticPr fontId="3" type="noConversion"/>
  </si>
  <si>
    <t>벤큐 MX501</t>
    <phoneticPr fontId="3" type="noConversion"/>
  </si>
  <si>
    <t>DLP 프로젝터</t>
    <phoneticPr fontId="3" type="noConversion"/>
  </si>
  <si>
    <t>2700안시</t>
    <phoneticPr fontId="3" type="noConversion"/>
  </si>
  <si>
    <t>4000 : 1 명암비</t>
    <phoneticPr fontId="3" type="noConversion"/>
  </si>
  <si>
    <t>유압식 휴대용 스크린 80인치 포함</t>
    <phoneticPr fontId="3" type="noConversion"/>
  </si>
  <si>
    <t xml:space="preserve">1. 렌탈 계약기간 및 금액은 6개월 기준이며 신규제품 기준가격입니다. </t>
    <phoneticPr fontId="3" type="noConversion"/>
  </si>
  <si>
    <t xml:space="preserve">HP 13 x2 </t>
    <phoneticPr fontId="3" type="noConversion"/>
  </si>
  <si>
    <t>(2대 렌탈 / 대당 10만원)</t>
    <phoneticPr fontId="3" type="noConversion"/>
  </si>
  <si>
    <t>1. 렌탈 계약기간 및 금액은 6개월 기준이며 신규제품 기준가격입니다. 2대 금액입니다.</t>
    <phoneticPr fontId="3" type="noConversion"/>
  </si>
  <si>
    <t>개월</t>
    <phoneticPr fontId="3" type="noConversion"/>
  </si>
  <si>
    <t>HP 13 x2 (2대)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</si>
</sst>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41" fontId="2" fillId="0" borderId="8" xfId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41" fontId="2" fillId="0" borderId="7" xfId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41" fontId="5" fillId="0" borderId="7" xfId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41" fontId="2" fillId="0" borderId="7" xfId="1" applyFont="1" applyBorder="1" applyAlignment="1">
      <alignment horizontal="left"/>
    </xf>
    <xf numFmtId="41" fontId="4" fillId="0" borderId="7" xfId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42" fontId="4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Fill="1" applyBorder="1" applyAlignment="1">
      <alignment horizontal="left"/>
    </xf>
    <xf numFmtId="42" fontId="4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bookmark_product_information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723899</xdr:colOff>
      <xdr:row>18</xdr:row>
      <xdr:rowOff>161924</xdr:rowOff>
    </xdr:from>
    <xdr:to>
      <xdr:col>6</xdr:col>
      <xdr:colOff>733424</xdr:colOff>
      <xdr:row>34</xdr:row>
      <xdr:rowOff>133349</xdr:rowOff>
    </xdr:to>
    <xdr:pic>
      <xdr:nvPicPr>
        <xdr:cNvPr id="4" name="그림 3" descr="HP 스플리트13 X2-M106TU (정품)_이미지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914774"/>
          <a:ext cx="3019425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893682</xdr:colOff>
      <xdr:row>18</xdr:row>
      <xdr:rowOff>36475</xdr:rowOff>
    </xdr:from>
    <xdr:to>
      <xdr:col>6</xdr:col>
      <xdr:colOff>923925</xdr:colOff>
      <xdr:row>33</xdr:row>
      <xdr:rowOff>66675</xdr:rowOff>
    </xdr:to>
    <xdr:pic>
      <xdr:nvPicPr>
        <xdr:cNvPr id="4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4532" y="3789325"/>
          <a:ext cx="3040143" cy="288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3</xdr:row>
      <xdr:rowOff>171451</xdr:rowOff>
    </xdr:from>
    <xdr:ext cx="3800475" cy="198000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76575" y="904876"/>
          <a:ext cx="3800475" cy="198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3" workbookViewId="0">
      <selection activeCell="C18" sqref="C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297000</v>
      </c>
      <c r="C11" s="4"/>
      <c r="D11" s="4"/>
      <c r="E11" s="4"/>
    </row>
    <row r="12" spans="1:7" ht="15" customHeight="1" x14ac:dyDescent="0.15">
      <c r="A12" s="3" t="s">
        <v>13</v>
      </c>
      <c r="B12" s="42">
        <v>41810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48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39</v>
      </c>
      <c r="C17" s="26">
        <v>2</v>
      </c>
      <c r="D17" s="25">
        <f>810000/6</f>
        <v>135000</v>
      </c>
      <c r="E17" s="17">
        <f>C17*D17</f>
        <v>270000</v>
      </c>
      <c r="F17" s="16">
        <f>E17*10%</f>
        <v>27000</v>
      </c>
      <c r="G17" s="16">
        <f t="shared" si="0"/>
        <v>297000</v>
      </c>
      <c r="I17" s="33"/>
    </row>
    <row r="18" spans="1:9" s="3" customFormat="1" ht="15" customHeight="1" x14ac:dyDescent="0.15">
      <c r="A18" s="28"/>
      <c r="B18" s="31"/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 t="s">
        <v>40</v>
      </c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41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42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/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43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/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7"/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/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</row>
    <row r="27" spans="1:9" s="3" customFormat="1" ht="15" customHeight="1" x14ac:dyDescent="0.15">
      <c r="A27" s="28"/>
      <c r="B27" s="50"/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</row>
    <row r="28" spans="1:9" s="3" customFormat="1" ht="15" customHeight="1" x14ac:dyDescent="0.15">
      <c r="A28" s="28"/>
      <c r="B28" s="27"/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270000</v>
      </c>
      <c r="F44" s="12">
        <f>SUM(F16:F43)</f>
        <v>27000</v>
      </c>
      <c r="G44" s="12">
        <f>SUM(G16:G43)</f>
        <v>297000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44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3" workbookViewId="0">
      <selection activeCell="J31" sqref="J3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220000</v>
      </c>
      <c r="C11" s="4"/>
      <c r="D11" s="4"/>
      <c r="E11" s="4"/>
    </row>
    <row r="12" spans="1:7" ht="15" customHeight="1" x14ac:dyDescent="0.15">
      <c r="A12" s="3" t="s">
        <v>13</v>
      </c>
      <c r="B12" s="42">
        <v>41810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48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45</v>
      </c>
      <c r="C17" s="26">
        <v>1</v>
      </c>
      <c r="D17" s="25">
        <v>200000</v>
      </c>
      <c r="E17" s="17">
        <f>C17*D17</f>
        <v>200000</v>
      </c>
      <c r="F17" s="16">
        <f>E17*10%</f>
        <v>20000</v>
      </c>
      <c r="G17" s="16">
        <f t="shared" si="0"/>
        <v>220000</v>
      </c>
      <c r="I17" s="33"/>
    </row>
    <row r="18" spans="1:9" s="3" customFormat="1" ht="15" customHeight="1" x14ac:dyDescent="0.15">
      <c r="A18" s="28"/>
      <c r="B18" t="s">
        <v>46</v>
      </c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 t="s">
        <v>30</v>
      </c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31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34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32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33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24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7" t="s">
        <v>36</v>
      </c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 t="s">
        <v>5</v>
      </c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</row>
    <row r="27" spans="1:9" s="3" customFormat="1" ht="15" customHeight="1" x14ac:dyDescent="0.15">
      <c r="A27" s="28"/>
      <c r="B27" s="50" t="s">
        <v>29</v>
      </c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</row>
    <row r="28" spans="1:9" s="3" customFormat="1" ht="15" customHeight="1" x14ac:dyDescent="0.15">
      <c r="A28" s="28"/>
      <c r="B28" s="27" t="s">
        <v>35</v>
      </c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 s="27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200000</v>
      </c>
      <c r="F44" s="12">
        <f>SUM(F16:F43)</f>
        <v>20000</v>
      </c>
      <c r="G44" s="12">
        <f>SUM(G16:G43)</f>
        <v>220000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47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4" workbookViewId="0">
      <selection activeCell="C18" sqref="C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264000</v>
      </c>
      <c r="C11" s="4"/>
      <c r="D11" s="4"/>
      <c r="E11" s="4"/>
    </row>
    <row r="12" spans="1:7" ht="15" customHeight="1" x14ac:dyDescent="0.15">
      <c r="A12" s="3" t="s">
        <v>13</v>
      </c>
      <c r="B12" s="42">
        <v>41810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48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37</v>
      </c>
      <c r="C17" s="26">
        <v>2</v>
      </c>
      <c r="D17" s="25">
        <f>720000/6</f>
        <v>120000</v>
      </c>
      <c r="E17" s="17">
        <f>C17*D17</f>
        <v>240000</v>
      </c>
      <c r="F17" s="16">
        <f>E17*10%</f>
        <v>24000</v>
      </c>
      <c r="G17" s="16">
        <f t="shared" si="0"/>
        <v>264000</v>
      </c>
      <c r="I17" s="33"/>
    </row>
    <row r="18" spans="1:9" s="3" customFormat="1" ht="15" customHeight="1" x14ac:dyDescent="0.15">
      <c r="A18" s="28"/>
      <c r="B18" s="31"/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 t="s">
        <v>22</v>
      </c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23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26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25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27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24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7" t="s">
        <v>28</v>
      </c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 t="s">
        <v>5</v>
      </c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  <c r="I26" s="51"/>
    </row>
    <row r="27" spans="1:9" s="3" customFormat="1" ht="15" customHeight="1" x14ac:dyDescent="0.15">
      <c r="A27" s="28"/>
      <c r="B27" s="50" t="s">
        <v>29</v>
      </c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  <c r="I27" s="51"/>
    </row>
    <row r="28" spans="1:9" s="3" customFormat="1" ht="15" customHeight="1" x14ac:dyDescent="0.15">
      <c r="A28" s="28"/>
      <c r="B28" s="27"/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  <c r="I28" s="51"/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240000</v>
      </c>
      <c r="F44" s="12">
        <f>SUM(F16:F43)</f>
        <v>24000</v>
      </c>
      <c r="G44" s="12">
        <f>SUM(G16:G43)</f>
        <v>264000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44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K25" sqref="K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3003000</v>
      </c>
      <c r="C11" s="4"/>
      <c r="D11" s="4"/>
      <c r="E11" s="4"/>
    </row>
    <row r="12" spans="1:7" ht="15" customHeight="1" x14ac:dyDescent="0.15">
      <c r="A12" s="3" t="s">
        <v>13</v>
      </c>
      <c r="B12" s="42">
        <v>41827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48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37</v>
      </c>
      <c r="C17" s="26">
        <v>6</v>
      </c>
      <c r="D17" s="25">
        <f>720000/6</f>
        <v>120000</v>
      </c>
      <c r="E17" s="17">
        <f>C17*D17</f>
        <v>720000</v>
      </c>
      <c r="F17" s="16">
        <f>E17*10%</f>
        <v>72000</v>
      </c>
      <c r="G17" s="16">
        <f t="shared" si="0"/>
        <v>792000</v>
      </c>
      <c r="I17" s="33"/>
    </row>
    <row r="18" spans="1:9" s="3" customFormat="1" ht="15" customHeight="1" x14ac:dyDescent="0.15">
      <c r="A18" s="28"/>
      <c r="B18" s="31"/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 t="s">
        <v>38</v>
      </c>
      <c r="B20" s="32" t="s">
        <v>49</v>
      </c>
      <c r="C20" s="26">
        <v>6</v>
      </c>
      <c r="D20" s="25">
        <v>200000</v>
      </c>
      <c r="E20" s="17">
        <f>C20*D20</f>
        <v>1200000</v>
      </c>
      <c r="F20" s="16">
        <f>E20*10%</f>
        <v>120000</v>
      </c>
      <c r="G20" s="16">
        <f t="shared" si="0"/>
        <v>1320000</v>
      </c>
      <c r="I20" s="33"/>
    </row>
    <row r="21" spans="1:9" s="3" customFormat="1" ht="15" customHeight="1" x14ac:dyDescent="0.15">
      <c r="A21" s="28"/>
      <c r="B21" s="29"/>
      <c r="C21" s="26"/>
      <c r="D21" s="25"/>
      <c r="E21" s="17">
        <f t="shared" ref="E21:E33" si="1">C21*D21</f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/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 t="s">
        <v>38</v>
      </c>
      <c r="B23" s="32" t="s">
        <v>39</v>
      </c>
      <c r="C23" s="26">
        <v>6</v>
      </c>
      <c r="D23" s="25">
        <f>810000/6</f>
        <v>135000</v>
      </c>
      <c r="E23" s="17">
        <f>C23*D23</f>
        <v>810000</v>
      </c>
      <c r="F23" s="16">
        <f>E23*10%</f>
        <v>81000</v>
      </c>
      <c r="G23" s="16">
        <f t="shared" si="0"/>
        <v>891000</v>
      </c>
      <c r="I23" s="33"/>
    </row>
    <row r="24" spans="1:9" s="3" customFormat="1" ht="15" customHeight="1" x14ac:dyDescent="0.15">
      <c r="A24" s="28"/>
      <c r="B24" s="29"/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7"/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/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  <c r="I26" s="51"/>
    </row>
    <row r="27" spans="1:9" s="3" customFormat="1" ht="15" customHeight="1" x14ac:dyDescent="0.15">
      <c r="A27" s="28"/>
      <c r="B27" s="50"/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  <c r="I27" s="51"/>
    </row>
    <row r="28" spans="1:9" s="3" customFormat="1" ht="15" customHeight="1" x14ac:dyDescent="0.15">
      <c r="A28" s="28"/>
      <c r="B28" s="27"/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  <c r="I28" s="51"/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2730000</v>
      </c>
      <c r="F44" s="12">
        <f>SUM(F16:F43)</f>
        <v>273000</v>
      </c>
      <c r="G44" s="12">
        <f>SUM(G16:G43)</f>
        <v>3003000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44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프로젝터</vt:lpstr>
      <vt:lpstr>노트북</vt:lpstr>
      <vt:lpstr>일체형pc</vt:lpstr>
      <vt:lpstr>합계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2014-11-18T08:22:03Z</cp:lastPrinted>
  <dcterms:created xsi:type="dcterms:W3CDTF">2014-06-20T01:33:50Z</dcterms:created>
  <dcterms:modified xsi:type="dcterms:W3CDTF">2014-11-18T08:51:26Z</dcterms:modified>
</cp:coreProperties>
</file>