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9215" windowHeight="11535"/>
  </bookViews>
  <sheets>
    <sheet name="1" sheetId="1" r:id="rId1"/>
  </sheets>
  <externalReferences>
    <externalReference r:id="rId2"/>
  </externalReferences>
  <definedNames>
    <definedName name="_xlnm.Print_Area" localSheetId="0">'1'!$A$1:$H$64</definedName>
    <definedName name="_xlnm.Print_Titles" localSheetId="0">'1'!$1:$21</definedName>
    <definedName name="Z_EBA405AB_8338_11D5_930F_00010296CC45_.wvu.PrintArea" localSheetId="0" hidden="1">'1'!$B$1:$H$64</definedName>
  </definedNames>
  <calcPr calcId="125725" fullCalcOnLoad="1"/>
</workbook>
</file>

<file path=xl/calcChain.xml><?xml version="1.0" encoding="utf-8"?>
<calcChain xmlns="http://schemas.openxmlformats.org/spreadsheetml/2006/main">
  <c r="G60" i="1"/>
  <c r="H60" s="1"/>
  <c r="F60"/>
  <c r="G59"/>
  <c r="H59" s="1"/>
  <c r="F59"/>
  <c r="G58"/>
  <c r="H58" s="1"/>
  <c r="G57"/>
  <c r="H57" s="1"/>
  <c r="G56"/>
  <c r="H56" s="1"/>
  <c r="G55"/>
  <c r="H55" s="1"/>
  <c r="F55"/>
  <c r="H54"/>
  <c r="G54"/>
  <c r="F54"/>
  <c r="G53"/>
  <c r="H53" s="1"/>
  <c r="F53"/>
  <c r="H52"/>
  <c r="G52"/>
  <c r="F52"/>
  <c r="G51"/>
  <c r="H51" s="1"/>
  <c r="F51"/>
  <c r="H50"/>
  <c r="G50"/>
  <c r="F50"/>
  <c r="G49"/>
  <c r="H49" s="1"/>
  <c r="F49"/>
  <c r="H48"/>
  <c r="G48"/>
  <c r="F48"/>
  <c r="G47"/>
  <c r="H47" s="1"/>
  <c r="F47"/>
  <c r="H46"/>
  <c r="G46"/>
  <c r="F46"/>
  <c r="G45"/>
  <c r="H45" s="1"/>
  <c r="F45"/>
  <c r="H44"/>
  <c r="G44"/>
  <c r="F44"/>
  <c r="G43"/>
  <c r="H43" s="1"/>
  <c r="F43"/>
  <c r="H42"/>
  <c r="G42"/>
  <c r="F42"/>
  <c r="G41"/>
  <c r="H41" s="1"/>
  <c r="F41"/>
  <c r="H40"/>
  <c r="G40"/>
  <c r="F40"/>
  <c r="G39"/>
  <c r="H39" s="1"/>
  <c r="F39"/>
  <c r="H38"/>
  <c r="G38"/>
  <c r="F38"/>
  <c r="G37"/>
  <c r="H37" s="1"/>
  <c r="F37"/>
  <c r="H36"/>
  <c r="G36"/>
  <c r="F36"/>
  <c r="G35"/>
  <c r="H35" s="1"/>
  <c r="F35"/>
  <c r="H34"/>
  <c r="G34"/>
  <c r="F34"/>
  <c r="G33"/>
  <c r="H33" s="1"/>
  <c r="F33"/>
  <c r="H32"/>
  <c r="G32"/>
  <c r="F32"/>
  <c r="G31"/>
  <c r="H31" s="1"/>
  <c r="F31"/>
  <c r="H30"/>
  <c r="G30"/>
  <c r="F30"/>
  <c r="G29"/>
  <c r="H29" s="1"/>
  <c r="F29"/>
  <c r="H28"/>
  <c r="G28"/>
  <c r="F28"/>
  <c r="G27"/>
  <c r="H27" s="1"/>
  <c r="F27"/>
  <c r="H26"/>
  <c r="G26"/>
  <c r="F26"/>
  <c r="G25"/>
  <c r="H25" s="1"/>
  <c r="F25"/>
  <c r="H24"/>
  <c r="G24"/>
  <c r="F24"/>
  <c r="G61" s="1"/>
  <c r="G23"/>
  <c r="H23" s="1"/>
  <c r="C14"/>
  <c r="G62" l="1"/>
  <c r="G63" s="1"/>
  <c r="G64" s="1"/>
  <c r="C13" s="1"/>
</calcChain>
</file>

<file path=xl/comments1.xml><?xml version="1.0" encoding="utf-8"?>
<comments xmlns="http://schemas.openxmlformats.org/spreadsheetml/2006/main">
  <authors>
    <author>백순기</author>
  </authors>
  <commentList>
    <comment ref="A1" authorId="0">
      <text>
        <r>
          <rPr>
            <b/>
            <sz val="9"/>
            <color indexed="12"/>
            <rFont val="굴림"/>
            <family val="3"/>
            <charset val="129"/>
          </rPr>
          <t>* 전체적으로 글꼴은 굴림을 사용한다.
*붉은색 글자는 해당 영업이 실정에 맞도록 작성한다.</t>
        </r>
      </text>
    </comment>
  </commentList>
</comments>
</file>

<file path=xl/sharedStrings.xml><?xml version="1.0" encoding="utf-8"?>
<sst xmlns="http://schemas.openxmlformats.org/spreadsheetml/2006/main" count="78" uniqueCount="76">
  <si>
    <t>견      적      서</t>
    <phoneticPr fontId="3" type="noConversion"/>
  </si>
  <si>
    <t>T E L :</t>
    <phoneticPr fontId="3" type="noConversion"/>
  </si>
  <si>
    <t xml:space="preserve">F A X : </t>
    <phoneticPr fontId="3" type="noConversion"/>
  </si>
  <si>
    <t>MAIL :</t>
    <phoneticPr fontId="3" type="noConversion"/>
  </si>
  <si>
    <t xml:space="preserve"> </t>
    <phoneticPr fontId="3" type="noConversion"/>
  </si>
  <si>
    <t>아래와 같이 견적 합니다.</t>
    <phoneticPr fontId="3" type="noConversion"/>
  </si>
  <si>
    <t>In compliance with your inquiry, we hear by</t>
  </si>
  <si>
    <t>submit our quotation as mentioned here under.</t>
    <phoneticPr fontId="3" type="noConversion"/>
  </si>
  <si>
    <t>견적합계(VAT포함):</t>
    <phoneticPr fontId="3" type="noConversion"/>
  </si>
  <si>
    <t xml:space="preserve">견  적   일  자 :  </t>
    <phoneticPr fontId="3" type="noConversion"/>
  </si>
  <si>
    <t xml:space="preserve">납품 예정 일자 : </t>
    <phoneticPr fontId="3" type="noConversion"/>
  </si>
  <si>
    <t>발주후  4주</t>
    <phoneticPr fontId="3" type="noConversion"/>
  </si>
  <si>
    <t xml:space="preserve">견적 유효 기간 : </t>
    <phoneticPr fontId="3" type="noConversion"/>
  </si>
  <si>
    <t>2014년3월25일</t>
    <phoneticPr fontId="3" type="noConversion"/>
  </si>
  <si>
    <t xml:space="preserve">지  불   조  건 : </t>
    <phoneticPr fontId="3" type="noConversion"/>
  </si>
  <si>
    <t>계약조건</t>
  </si>
  <si>
    <t xml:space="preserve">견  적   담  당 : </t>
    <phoneticPr fontId="3" type="noConversion"/>
  </si>
  <si>
    <t>PL</t>
    <phoneticPr fontId="3" type="noConversion"/>
  </si>
  <si>
    <t>P/N</t>
  </si>
  <si>
    <t>Description</t>
    <phoneticPr fontId="3" type="noConversion"/>
  </si>
  <si>
    <t>수량</t>
    <phoneticPr fontId="3" type="noConversion"/>
  </si>
  <si>
    <t>소비자단가</t>
    <phoneticPr fontId="3" type="noConversion"/>
  </si>
  <si>
    <t>소비자합계</t>
    <phoneticPr fontId="3" type="noConversion"/>
  </si>
  <si>
    <t>공급단가</t>
    <phoneticPr fontId="3" type="noConversion"/>
  </si>
  <si>
    <t>공급합계</t>
    <phoneticPr fontId="3" type="noConversion"/>
  </si>
  <si>
    <t>서버1</t>
    <phoneticPr fontId="3" type="noConversion"/>
  </si>
  <si>
    <t>DL580G7 E7-4830 2.13Ghz 8core 2p, 64GB, 300GB*5, DVD, 3Y = 1식</t>
    <phoneticPr fontId="3" type="noConversion"/>
  </si>
  <si>
    <t>4Q</t>
  </si>
  <si>
    <t>696731-371</t>
  </si>
  <si>
    <t>HP DL580G7 E7-4830 2P 64GB Bc NIC AP Svr</t>
  </si>
  <si>
    <t>Processor(s)</t>
  </si>
  <si>
    <t>Two of the following depending on model</t>
  </si>
  <si>
    <t>Up to 4 supported</t>
  </si>
  <si>
    <t>(2) Intel® Xeon® E7-4830 (2.13GHz/8-core/24MB/105W) Processors</t>
  </si>
  <si>
    <t>Cache Memory</t>
  </si>
  <si>
    <t>One of the following depending on model</t>
  </si>
  <si>
    <t>24MB (1 x 24MB) Level 3 cache</t>
  </si>
  <si>
    <t>Memory</t>
  </si>
  <si>
    <t>64GB (8 x 8GB DIMMs) PC3-10600R DIMMs (DDR3) installed in (4) (E7) Memory Cartridges (E7-4830, E7-4807 Models)</t>
  </si>
  <si>
    <t>Network Controller</t>
  </si>
  <si>
    <t>HP NC375i Integrated Quad Port Gigabit Server Adapter (643065-xx1 and 643066-xx1 Models)</t>
  </si>
  <si>
    <t>HP Ethernet 1Gb 4-port 331i Integrated Server Adapter (696731-xx1 and 696732-xx1 Models)</t>
  </si>
  <si>
    <t>Storage Controller</t>
  </si>
  <si>
    <t>Embedded HP Smart Array P410i/512 MB FBWC Controller</t>
  </si>
  <si>
    <t>Hard Drives</t>
  </si>
  <si>
    <t>None ship standard</t>
  </si>
  <si>
    <t>Internal Storage</t>
  </si>
  <si>
    <t>Up to 8.0TB of internal storage (SFF SAS)</t>
  </si>
  <si>
    <t>Optical Drive</t>
  </si>
  <si>
    <t>HP Slim SATA DVD ROM Optical Drive</t>
  </si>
  <si>
    <t>Power Supply</t>
  </si>
  <si>
    <t>(2) HP 1200W Common Slot Platinum Hot Plug Power Supply Kit (E7-4830, E7-4807 Models)</t>
  </si>
  <si>
    <t>Fans</t>
  </si>
  <si>
    <t>Four Hot Plug redundant fans standard (3+1)</t>
  </si>
  <si>
    <t>Integrated Lights Out</t>
  </si>
  <si>
    <t>Integrated Lights-Out 3 (iLO 3) ships standard</t>
  </si>
  <si>
    <t>Form Factor</t>
  </si>
  <si>
    <t>Rack 4U</t>
  </si>
  <si>
    <t>Warranty</t>
  </si>
  <si>
    <t>Server Warranty includes 3-Year Parts, 3-Year Labor, 3-Year Onsite support with next business day response</t>
  </si>
  <si>
    <t>SI</t>
  </si>
  <si>
    <t>507127-B21</t>
  </si>
  <si>
    <t>HP 300GB 6G SAS 10K 2.5in DP ENT HDD</t>
  </si>
  <si>
    <t>578322-B21</t>
  </si>
  <si>
    <t>HP 1200W CS Plat Ht Plg Pwr Supply Kit</t>
  </si>
  <si>
    <t>U4608E</t>
  </si>
  <si>
    <t>HP 3y 4h 24x7 ProLiant D58x HW Support</t>
  </si>
  <si>
    <t>j3</t>
    <phoneticPr fontId="3" type="noConversion"/>
  </si>
  <si>
    <t>589256-371</t>
  </si>
  <si>
    <t>MS WS08 R2 STD Ed ROK Eng JP KR SW</t>
  </si>
  <si>
    <t>소비자합계 :</t>
    <phoneticPr fontId="3" type="noConversion"/>
  </si>
  <si>
    <t>* HP 권장사항으로 견적합니다.가격 이슈시 PM과 협의후 견적수정 가능합니다.</t>
    <phoneticPr fontId="3" type="noConversion"/>
  </si>
  <si>
    <t>제   안   가 :</t>
    <phoneticPr fontId="3" type="noConversion"/>
  </si>
  <si>
    <t>** 상기견적은 예산용입니다. 가격 및 견적제품에 변경이 있을수 있으니, 추후 계약시 반드시 hp Legal Quotation으로 진행하시기 바랍니다.</t>
    <phoneticPr fontId="3" type="noConversion"/>
  </si>
  <si>
    <t>부   가   세 :</t>
    <phoneticPr fontId="3" type="noConversion"/>
  </si>
  <si>
    <t>총        계 :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</si>
</sst>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76" formatCode="yyyy&quot;/&quot;m&quot;/&quot;d"/>
    <numFmt numFmtId="177" formatCode="yyyy&quot;년&quot;\ m&quot;월&quot;\ d&quot;일&quot;"/>
    <numFmt numFmtId="178" formatCode="0.0%"/>
    <numFmt numFmtId="179" formatCode="#,##0;\-&quot;Won&quot;#,##0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휴먼옛체"/>
      <family val="1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9"/>
      <name val="굴림"/>
      <family val="3"/>
      <charset val="129"/>
    </font>
    <font>
      <sz val="11"/>
      <name val="굴림"/>
      <family val="3"/>
      <charset val="129"/>
    </font>
    <font>
      <sz val="26"/>
      <name val="굴림"/>
      <family val="3"/>
      <charset val="129"/>
    </font>
    <font>
      <sz val="9"/>
      <name val="굴림"/>
      <family val="3"/>
      <charset val="129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b/>
      <sz val="13"/>
      <name val="굴림"/>
      <family val="3"/>
      <charset val="129"/>
    </font>
    <font>
      <b/>
      <sz val="14"/>
      <name val="굴림"/>
      <family val="3"/>
      <charset val="129"/>
    </font>
    <font>
      <sz val="10"/>
      <name val="굴림"/>
      <family val="3"/>
      <charset val="129"/>
    </font>
    <font>
      <b/>
      <sz val="11"/>
      <name val="돋움"/>
      <family val="3"/>
      <charset val="129"/>
    </font>
    <font>
      <sz val="9"/>
      <color rgb="FFFF0000"/>
      <name val="굴림"/>
      <family val="3"/>
      <charset val="129"/>
    </font>
    <font>
      <b/>
      <sz val="9"/>
      <color indexed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Helv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8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8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41" fontId="7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41" fontId="6" fillId="0" borderId="0" xfId="1" applyFont="1" applyBorder="1" applyAlignment="1">
      <alignment vertical="center"/>
    </xf>
    <xf numFmtId="41" fontId="6" fillId="0" borderId="0" xfId="1" applyFont="1" applyAlignment="1">
      <alignment vertical="center"/>
    </xf>
    <xf numFmtId="41" fontId="10" fillId="0" borderId="0" xfId="1" applyFont="1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20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0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1" fontId="5" fillId="0" borderId="0" xfId="1" applyFont="1" applyBorder="1" applyAlignment="1">
      <alignment vertical="center"/>
    </xf>
    <xf numFmtId="41" fontId="12" fillId="0" borderId="0" xfId="1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12" fillId="2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77" fontId="13" fillId="0" borderId="5" xfId="0" applyNumberFormat="1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177" fontId="13" fillId="0" borderId="4" xfId="0" applyNumberFormat="1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41" fontId="8" fillId="0" borderId="0" xfId="1" applyFont="1" applyBorder="1" applyAlignment="1">
      <alignment vertical="center"/>
    </xf>
    <xf numFmtId="0" fontId="13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41" fontId="8" fillId="0" borderId="0" xfId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41" fontId="6" fillId="0" borderId="1" xfId="1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8" fillId="0" borderId="1" xfId="1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41" fontId="10" fillId="2" borderId="9" xfId="1" applyFont="1" applyFill="1" applyBorder="1" applyAlignment="1">
      <alignment horizontal="center" vertical="center" wrapText="1" shrinkToFit="1"/>
    </xf>
    <xf numFmtId="41" fontId="10" fillId="2" borderId="9" xfId="1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 shrinkToFit="1"/>
    </xf>
    <xf numFmtId="41" fontId="5" fillId="3" borderId="13" xfId="1" applyFont="1" applyFill="1" applyBorder="1" applyAlignment="1">
      <alignment horizontal="center" vertical="center"/>
    </xf>
    <xf numFmtId="41" fontId="5" fillId="3" borderId="3" xfId="1" applyFont="1" applyFill="1" applyBorder="1" applyAlignment="1">
      <alignment horizontal="center" vertical="center"/>
    </xf>
    <xf numFmtId="41" fontId="5" fillId="3" borderId="14" xfId="1" applyFont="1" applyFill="1" applyBorder="1" applyAlignment="1">
      <alignment horizontal="center" vertical="center"/>
    </xf>
    <xf numFmtId="178" fontId="8" fillId="0" borderId="0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shrinkToFit="1"/>
    </xf>
    <xf numFmtId="41" fontId="8" fillId="0" borderId="15" xfId="1" quotePrefix="1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shrinkToFit="1"/>
    </xf>
    <xf numFmtId="41" fontId="8" fillId="0" borderId="15" xfId="1" applyFont="1" applyFill="1" applyBorder="1" applyAlignment="1">
      <alignment horizontal="right" vertical="center" shrinkToFit="1"/>
    </xf>
    <xf numFmtId="41" fontId="8" fillId="0" borderId="16" xfId="1" applyFont="1" applyFill="1" applyBorder="1" applyAlignment="1">
      <alignment horizontal="right" vertical="center" shrinkToFit="1"/>
    </xf>
    <xf numFmtId="0" fontId="14" fillId="0" borderId="0" xfId="0" applyFont="1"/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shrinkToFit="1"/>
    </xf>
    <xf numFmtId="41" fontId="8" fillId="0" borderId="19" xfId="1" quotePrefix="1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center" vertical="center" shrinkToFit="1"/>
    </xf>
    <xf numFmtId="41" fontId="8" fillId="0" borderId="19" xfId="1" applyFont="1" applyFill="1" applyBorder="1" applyAlignment="1">
      <alignment horizontal="right" vertical="center" shrinkToFit="1"/>
    </xf>
    <xf numFmtId="41" fontId="8" fillId="0" borderId="20" xfId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41" fontId="8" fillId="0" borderId="0" xfId="1" quotePrefix="1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center" vertical="center" shrinkToFit="1"/>
    </xf>
    <xf numFmtId="41" fontId="10" fillId="0" borderId="22" xfId="1" applyFont="1" applyFill="1" applyBorder="1" applyAlignment="1">
      <alignment horizontal="center" vertical="center" shrinkToFit="1"/>
    </xf>
    <xf numFmtId="179" fontId="10" fillId="0" borderId="21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41" fontId="10" fillId="0" borderId="23" xfId="1" applyFont="1" applyFill="1" applyBorder="1" applyAlignment="1">
      <alignment horizontal="center" vertical="center" shrinkToFit="1"/>
    </xf>
    <xf numFmtId="179" fontId="10" fillId="0" borderId="23" xfId="0" applyNumberFormat="1" applyFont="1" applyFill="1" applyBorder="1" applyAlignment="1">
      <alignment horizontal="center" vertical="center" shrinkToFit="1"/>
    </xf>
    <xf numFmtId="0" fontId="15" fillId="4" borderId="0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 vertical="center" shrinkToFit="1"/>
    </xf>
    <xf numFmtId="179" fontId="6" fillId="0" borderId="22" xfId="0" applyNumberFormat="1" applyFont="1" applyFill="1" applyBorder="1" applyAlignment="1">
      <alignment horizontal="center" vertical="center" shrinkToFit="1"/>
    </xf>
    <xf numFmtId="179" fontId="10" fillId="0" borderId="22" xfId="0" applyNumberFormat="1" applyFont="1" applyFill="1" applyBorder="1" applyAlignment="1">
      <alignment horizontal="center" vertical="center" shrinkToFit="1"/>
    </xf>
    <xf numFmtId="178" fontId="8" fillId="0" borderId="0" xfId="2" applyNumberFormat="1" applyFont="1" applyAlignment="1">
      <alignment vertical="center"/>
    </xf>
  </cellXfs>
  <cellStyles count="11">
    <cellStyle name="백분율" xfId="2" builtinId="5"/>
    <cellStyle name="백분율 2" xfId="3"/>
    <cellStyle name="쉼표 [0]" xfId="1" builtinId="6"/>
    <cellStyle name="쉼표 [0] 4" xfId="4"/>
    <cellStyle name="스타일 1" xfId="5"/>
    <cellStyle name="콤마 [0]_#18_upgr" xfId="6"/>
    <cellStyle name="콤마_#18_upgr" xfId="7"/>
    <cellStyle name="표준" xfId="0" builtinId="0"/>
    <cellStyle name="표준 2" xfId="8"/>
    <cellStyle name="표준 3" xfId="9"/>
    <cellStyle name="Normal 4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9</xdr:row>
      <xdr:rowOff>148166</xdr:rowOff>
    </xdr:from>
    <xdr:to>
      <xdr:col>8</xdr:col>
      <xdr:colOff>37041</xdr:colOff>
      <xdr:row>18</xdr:row>
      <xdr:rowOff>210608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5666" y="2148416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wner\Local%20Settings\Temporary%20Internet%20Files\Content.Outlook\7XWS3KBI\20140318-&#44204;&#51201;&#49436;-DL580&#50808;-&#44608;&#44305;&#51665;&#52264;&#511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종합"/>
      <sheetName val="1"/>
      <sheetName val="2"/>
    </sheetNames>
    <sheetDataSet>
      <sheetData sheetId="0">
        <row r="14">
          <cell r="C14" t="str">
            <v>2014년3월18일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4"/>
  <sheetViews>
    <sheetView showGridLines="0" tabSelected="1" zoomScale="90" zoomScaleNormal="90" zoomScaleSheetLayoutView="100" workbookViewId="0">
      <selection activeCell="C16" sqref="C16"/>
    </sheetView>
  </sheetViews>
  <sheetFormatPr defaultRowHeight="13.5"/>
  <cols>
    <col min="1" max="1" width="7" style="4" bestFit="1" customWidth="1"/>
    <col min="2" max="2" width="11.5546875" style="4" customWidth="1"/>
    <col min="3" max="3" width="33.77734375" style="4" customWidth="1"/>
    <col min="4" max="4" width="4.6640625" style="11" customWidth="1"/>
    <col min="5" max="6" width="12.88671875" style="11" customWidth="1"/>
    <col min="7" max="7" width="13.109375" style="11" customWidth="1"/>
    <col min="8" max="8" width="13.33203125" style="4" customWidth="1"/>
    <col min="9" max="9" width="5.77734375" style="7" bestFit="1" customWidth="1"/>
    <col min="10" max="16384" width="8.88671875" style="4"/>
  </cols>
  <sheetData>
    <row r="1" spans="1:9" s="2" customFormat="1" ht="27.2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9" ht="7.5" customHeight="1">
      <c r="A2" s="3"/>
      <c r="B2" s="3"/>
      <c r="D2" s="5"/>
      <c r="E2" s="5"/>
      <c r="F2" s="5"/>
      <c r="G2" s="5"/>
      <c r="H2" s="6"/>
    </row>
    <row r="3" spans="1:9" ht="15" customHeight="1">
      <c r="A3" s="8" t="s">
        <v>1</v>
      </c>
      <c r="B3" s="9"/>
      <c r="C3" s="9"/>
      <c r="D3" s="10"/>
      <c r="F3" s="12"/>
      <c r="G3" s="12"/>
      <c r="H3" s="13"/>
    </row>
    <row r="4" spans="1:9" ht="15" customHeight="1">
      <c r="A4" s="8" t="s">
        <v>2</v>
      </c>
      <c r="B4" s="9"/>
      <c r="C4" s="9"/>
      <c r="D4" s="10"/>
      <c r="G4" s="10"/>
      <c r="H4" s="13"/>
    </row>
    <row r="5" spans="1:9" ht="15" customHeight="1">
      <c r="A5" s="14" t="s">
        <v>3</v>
      </c>
      <c r="B5" s="9"/>
      <c r="C5" s="9"/>
      <c r="D5" s="10"/>
      <c r="G5" s="10"/>
      <c r="H5" s="13"/>
    </row>
    <row r="6" spans="1:9" ht="20.100000000000001" customHeight="1" thickBot="1">
      <c r="A6" s="15"/>
      <c r="B6" s="16"/>
      <c r="C6" s="17"/>
      <c r="D6" s="10" t="s">
        <v>4</v>
      </c>
      <c r="G6" s="10"/>
      <c r="H6" s="13"/>
      <c r="I6" s="18"/>
    </row>
    <row r="7" spans="1:9" ht="21" customHeight="1" thickBot="1">
      <c r="A7" s="19"/>
      <c r="B7" s="20"/>
      <c r="C7" s="21"/>
      <c r="D7" s="10"/>
      <c r="G7" s="10"/>
      <c r="H7" s="13"/>
      <c r="I7" s="18"/>
    </row>
    <row r="8" spans="1:9" ht="20.100000000000001" customHeight="1" thickBot="1">
      <c r="A8" s="20"/>
      <c r="B8" s="20"/>
      <c r="C8" s="22"/>
      <c r="D8" s="23"/>
      <c r="E8" s="24"/>
      <c r="F8" s="18"/>
      <c r="G8" s="4"/>
      <c r="I8" s="4"/>
    </row>
    <row r="9" spans="1:9" ht="20.100000000000001" customHeight="1">
      <c r="A9" s="25" t="s">
        <v>5</v>
      </c>
      <c r="B9" s="25"/>
      <c r="C9" s="25"/>
      <c r="D9" s="23"/>
      <c r="F9" s="18"/>
      <c r="G9" s="4"/>
      <c r="I9" s="4"/>
    </row>
    <row r="10" spans="1:9" ht="20.100000000000001" customHeight="1">
      <c r="A10" s="26" t="s">
        <v>6</v>
      </c>
      <c r="B10" s="26"/>
      <c r="C10" s="26"/>
      <c r="D10" s="23"/>
      <c r="F10" s="18"/>
      <c r="G10" s="4"/>
      <c r="I10" s="4"/>
    </row>
    <row r="11" spans="1:9" ht="20.100000000000001" customHeight="1">
      <c r="A11" s="26" t="s">
        <v>7</v>
      </c>
      <c r="B11" s="26"/>
      <c r="C11" s="26"/>
      <c r="D11" s="23"/>
      <c r="F11" s="18"/>
      <c r="G11" s="4"/>
      <c r="I11" s="4"/>
    </row>
    <row r="12" spans="1:9" ht="5.25" customHeight="1">
      <c r="A12" s="27"/>
      <c r="B12" s="27"/>
      <c r="C12" s="27"/>
      <c r="D12" s="23"/>
      <c r="F12" s="18"/>
      <c r="G12" s="4"/>
      <c r="I12" s="4"/>
    </row>
    <row r="13" spans="1:9" ht="18" customHeight="1">
      <c r="A13" s="28" t="s">
        <v>8</v>
      </c>
      <c r="B13" s="28"/>
      <c r="C13" s="29">
        <f>G64</f>
        <v>30310500</v>
      </c>
      <c r="D13" s="23"/>
      <c r="F13" s="18"/>
      <c r="G13" s="4"/>
      <c r="I13" s="4"/>
    </row>
    <row r="14" spans="1:9" ht="18" customHeight="1">
      <c r="A14" s="30" t="s">
        <v>9</v>
      </c>
      <c r="B14" s="30"/>
      <c r="C14" s="31" t="str">
        <f>[1]종합!C14</f>
        <v>2014년3월18일</v>
      </c>
      <c r="D14" s="23"/>
      <c r="F14" s="18"/>
      <c r="G14" s="4"/>
      <c r="I14" s="4"/>
    </row>
    <row r="15" spans="1:9" ht="18" customHeight="1">
      <c r="A15" s="32" t="s">
        <v>10</v>
      </c>
      <c r="B15" s="32"/>
      <c r="C15" s="33" t="s">
        <v>11</v>
      </c>
      <c r="D15" s="23"/>
      <c r="F15" s="18"/>
      <c r="G15" s="4"/>
      <c r="I15" s="4"/>
    </row>
    <row r="16" spans="1:9" ht="18" customHeight="1">
      <c r="A16" s="30" t="s">
        <v>12</v>
      </c>
      <c r="B16" s="30"/>
      <c r="C16" s="34" t="s">
        <v>13</v>
      </c>
      <c r="D16" s="23"/>
      <c r="F16" s="18"/>
      <c r="G16" s="4"/>
      <c r="I16" s="4"/>
    </row>
    <row r="17" spans="1:9" ht="18" customHeight="1">
      <c r="A17" s="32" t="s">
        <v>14</v>
      </c>
      <c r="B17" s="32"/>
      <c r="C17" s="33" t="s">
        <v>15</v>
      </c>
      <c r="D17" s="23"/>
      <c r="F17" s="18"/>
      <c r="G17" s="4"/>
      <c r="I17" s="4"/>
    </row>
    <row r="18" spans="1:9" ht="18" customHeight="1">
      <c r="A18" s="35" t="s">
        <v>16</v>
      </c>
      <c r="B18" s="35"/>
      <c r="C18" s="36"/>
      <c r="D18" s="37"/>
      <c r="F18" s="18"/>
      <c r="G18" s="4"/>
      <c r="I18" s="4"/>
    </row>
    <row r="19" spans="1:9" ht="18" customHeight="1">
      <c r="A19" s="38"/>
      <c r="B19" s="38"/>
      <c r="C19" s="39"/>
      <c r="D19" s="37"/>
      <c r="E19" s="40"/>
      <c r="F19" s="41"/>
      <c r="G19" s="4"/>
      <c r="I19" s="4"/>
    </row>
    <row r="20" spans="1:9" ht="9.1999999999999993" customHeight="1" thickBot="1">
      <c r="B20" s="42"/>
      <c r="C20" s="43"/>
      <c r="D20" s="44"/>
      <c r="E20" s="45"/>
      <c r="F20" s="45"/>
      <c r="G20" s="44"/>
      <c r="H20" s="46"/>
      <c r="I20" s="18"/>
    </row>
    <row r="21" spans="1:9" s="13" customFormat="1" ht="28.5" customHeight="1" thickBot="1">
      <c r="A21" s="47" t="s">
        <v>17</v>
      </c>
      <c r="B21" s="48" t="s">
        <v>18</v>
      </c>
      <c r="C21" s="49" t="s">
        <v>19</v>
      </c>
      <c r="D21" s="50" t="s">
        <v>20</v>
      </c>
      <c r="E21" s="51" t="s">
        <v>21</v>
      </c>
      <c r="F21" s="51" t="s">
        <v>22</v>
      </c>
      <c r="G21" s="51" t="s">
        <v>23</v>
      </c>
      <c r="H21" s="52" t="s">
        <v>24</v>
      </c>
      <c r="I21" s="53"/>
    </row>
    <row r="22" spans="1:9" s="60" customFormat="1" ht="48" customHeight="1">
      <c r="A22" s="54"/>
      <c r="B22" s="55" t="s">
        <v>25</v>
      </c>
      <c r="C22" s="56" t="s">
        <v>26</v>
      </c>
      <c r="D22" s="57"/>
      <c r="E22" s="57"/>
      <c r="F22" s="57"/>
      <c r="G22" s="57"/>
      <c r="H22" s="58"/>
      <c r="I22" s="59"/>
    </row>
    <row r="23" spans="1:9" s="60" customFormat="1" ht="14.25" customHeight="1">
      <c r="A23" s="61" t="s">
        <v>27</v>
      </c>
      <c r="B23" s="62" t="s">
        <v>28</v>
      </c>
      <c r="C23" s="63" t="s">
        <v>29</v>
      </c>
      <c r="D23" s="64">
        <v>1</v>
      </c>
      <c r="E23" s="65">
        <v>24844000</v>
      </c>
      <c r="F23" s="65">
        <v>19899000</v>
      </c>
      <c r="G23" s="65">
        <f>ROUND(E23*(1-I23),-3)</f>
        <v>19875000</v>
      </c>
      <c r="H23" s="66">
        <f>G23*D23</f>
        <v>19875000</v>
      </c>
      <c r="I23" s="59">
        <v>0.2</v>
      </c>
    </row>
    <row r="24" spans="1:9" s="60" customFormat="1" ht="14.25" customHeight="1">
      <c r="A24" s="61"/>
      <c r="B24" s="62"/>
      <c r="C24" s="67" t="s">
        <v>30</v>
      </c>
      <c r="D24" s="64"/>
      <c r="E24" s="65"/>
      <c r="F24" s="65">
        <f t="shared" ref="F24:F55" si="0">E24*D24</f>
        <v>0</v>
      </c>
      <c r="G24" s="65">
        <f t="shared" ref="G24:G55" si="1">ROUND(E24*(1-I24),-3)</f>
        <v>0</v>
      </c>
      <c r="H24" s="66">
        <f t="shared" ref="H24:H55" si="2">G24*D24</f>
        <v>0</v>
      </c>
      <c r="I24" s="59"/>
    </row>
    <row r="25" spans="1:9" s="60" customFormat="1" ht="14.25" customHeight="1">
      <c r="A25" s="61"/>
      <c r="B25" s="62"/>
      <c r="C25" t="s">
        <v>31</v>
      </c>
      <c r="D25" s="64"/>
      <c r="E25" s="65"/>
      <c r="F25" s="65">
        <f t="shared" si="0"/>
        <v>0</v>
      </c>
      <c r="G25" s="65">
        <f t="shared" si="1"/>
        <v>0</v>
      </c>
      <c r="H25" s="66">
        <f t="shared" si="2"/>
        <v>0</v>
      </c>
      <c r="I25" s="59"/>
    </row>
    <row r="26" spans="1:9" s="60" customFormat="1" ht="14.25" customHeight="1">
      <c r="A26" s="61"/>
      <c r="B26" s="62"/>
      <c r="C26" s="67" t="s">
        <v>32</v>
      </c>
      <c r="D26" s="64"/>
      <c r="E26" s="65"/>
      <c r="F26" s="65">
        <f t="shared" si="0"/>
        <v>0</v>
      </c>
      <c r="G26" s="65">
        <f t="shared" si="1"/>
        <v>0</v>
      </c>
      <c r="H26" s="66">
        <f t="shared" si="2"/>
        <v>0</v>
      </c>
      <c r="I26" s="59"/>
    </row>
    <row r="27" spans="1:9" s="60" customFormat="1" ht="14.25" customHeight="1">
      <c r="A27" s="61"/>
      <c r="B27" s="62"/>
      <c r="C27" t="s">
        <v>33</v>
      </c>
      <c r="D27" s="64"/>
      <c r="E27" s="65"/>
      <c r="F27" s="65">
        <f t="shared" si="0"/>
        <v>0</v>
      </c>
      <c r="G27" s="65">
        <f t="shared" si="1"/>
        <v>0</v>
      </c>
      <c r="H27" s="66">
        <f t="shared" si="2"/>
        <v>0</v>
      </c>
      <c r="I27" s="59"/>
    </row>
    <row r="28" spans="1:9" s="60" customFormat="1" ht="14.25" customHeight="1">
      <c r="A28" s="61"/>
      <c r="B28" s="62"/>
      <c r="C28" s="67" t="s">
        <v>34</v>
      </c>
      <c r="D28" s="64"/>
      <c r="E28" s="65"/>
      <c r="F28" s="65">
        <f t="shared" si="0"/>
        <v>0</v>
      </c>
      <c r="G28" s="65">
        <f t="shared" si="1"/>
        <v>0</v>
      </c>
      <c r="H28" s="66">
        <f t="shared" si="2"/>
        <v>0</v>
      </c>
      <c r="I28" s="59"/>
    </row>
    <row r="29" spans="1:9" s="60" customFormat="1" ht="14.25" customHeight="1">
      <c r="A29" s="61"/>
      <c r="B29" s="62"/>
      <c r="C29" t="s">
        <v>35</v>
      </c>
      <c r="D29" s="64"/>
      <c r="E29" s="65"/>
      <c r="F29" s="65">
        <f t="shared" si="0"/>
        <v>0</v>
      </c>
      <c r="G29" s="65">
        <f t="shared" si="1"/>
        <v>0</v>
      </c>
      <c r="H29" s="66">
        <f t="shared" si="2"/>
        <v>0</v>
      </c>
      <c r="I29" s="59"/>
    </row>
    <row r="30" spans="1:9" s="60" customFormat="1" ht="14.25" customHeight="1">
      <c r="A30" s="61"/>
      <c r="B30" s="62"/>
      <c r="C30" t="s">
        <v>36</v>
      </c>
      <c r="D30" s="64"/>
      <c r="E30" s="65"/>
      <c r="F30" s="65">
        <f t="shared" si="0"/>
        <v>0</v>
      </c>
      <c r="G30" s="65">
        <f t="shared" si="1"/>
        <v>0</v>
      </c>
      <c r="H30" s="66">
        <f t="shared" si="2"/>
        <v>0</v>
      </c>
      <c r="I30" s="59"/>
    </row>
    <row r="31" spans="1:9" s="60" customFormat="1" ht="14.25" customHeight="1">
      <c r="A31" s="61"/>
      <c r="B31" s="62"/>
      <c r="C31" s="67" t="s">
        <v>37</v>
      </c>
      <c r="D31" s="64"/>
      <c r="E31" s="65"/>
      <c r="F31" s="65">
        <f t="shared" si="0"/>
        <v>0</v>
      </c>
      <c r="G31" s="65">
        <f t="shared" si="1"/>
        <v>0</v>
      </c>
      <c r="H31" s="66">
        <f t="shared" si="2"/>
        <v>0</v>
      </c>
      <c r="I31" s="59"/>
    </row>
    <row r="32" spans="1:9" s="60" customFormat="1" ht="14.25" customHeight="1">
      <c r="A32" s="61"/>
      <c r="B32" s="62"/>
      <c r="C32" t="s">
        <v>38</v>
      </c>
      <c r="D32" s="64"/>
      <c r="E32" s="65"/>
      <c r="F32" s="65">
        <f t="shared" si="0"/>
        <v>0</v>
      </c>
      <c r="G32" s="65">
        <f t="shared" si="1"/>
        <v>0</v>
      </c>
      <c r="H32" s="66">
        <f t="shared" si="2"/>
        <v>0</v>
      </c>
      <c r="I32" s="59"/>
    </row>
    <row r="33" spans="1:9" s="60" customFormat="1" ht="14.25" customHeight="1">
      <c r="A33" s="61"/>
      <c r="B33" s="62"/>
      <c r="C33" s="67" t="s">
        <v>39</v>
      </c>
      <c r="D33" s="64"/>
      <c r="E33" s="65"/>
      <c r="F33" s="65">
        <f t="shared" si="0"/>
        <v>0</v>
      </c>
      <c r="G33" s="65">
        <f t="shared" si="1"/>
        <v>0</v>
      </c>
      <c r="H33" s="66">
        <f t="shared" si="2"/>
        <v>0</v>
      </c>
      <c r="I33" s="59"/>
    </row>
    <row r="34" spans="1:9" s="60" customFormat="1" ht="14.25" customHeight="1">
      <c r="A34" s="61"/>
      <c r="B34" s="62"/>
      <c r="C34" t="s">
        <v>40</v>
      </c>
      <c r="D34" s="64"/>
      <c r="E34" s="65"/>
      <c r="F34" s="65">
        <f t="shared" si="0"/>
        <v>0</v>
      </c>
      <c r="G34" s="65">
        <f t="shared" si="1"/>
        <v>0</v>
      </c>
      <c r="H34" s="66">
        <f t="shared" si="2"/>
        <v>0</v>
      </c>
      <c r="I34" s="59"/>
    </row>
    <row r="35" spans="1:9" s="60" customFormat="1" ht="14.25" customHeight="1">
      <c r="A35" s="61"/>
      <c r="B35" s="62"/>
      <c r="C35" t="s">
        <v>41</v>
      </c>
      <c r="D35" s="64"/>
      <c r="E35" s="65"/>
      <c r="F35" s="65">
        <f t="shared" si="0"/>
        <v>0</v>
      </c>
      <c r="G35" s="65">
        <f t="shared" si="1"/>
        <v>0</v>
      </c>
      <c r="H35" s="66">
        <f t="shared" si="2"/>
        <v>0</v>
      </c>
      <c r="I35" s="59"/>
    </row>
    <row r="36" spans="1:9" s="60" customFormat="1" ht="14.25" customHeight="1">
      <c r="A36" s="61"/>
      <c r="B36" s="62"/>
      <c r="C36" s="67" t="s">
        <v>42</v>
      </c>
      <c r="D36" s="64"/>
      <c r="E36" s="65"/>
      <c r="F36" s="65">
        <f t="shared" si="0"/>
        <v>0</v>
      </c>
      <c r="G36" s="65">
        <f t="shared" si="1"/>
        <v>0</v>
      </c>
      <c r="H36" s="66">
        <f t="shared" si="2"/>
        <v>0</v>
      </c>
      <c r="I36" s="59"/>
    </row>
    <row r="37" spans="1:9" s="60" customFormat="1" ht="14.25" customHeight="1">
      <c r="A37" s="61"/>
      <c r="B37" s="62"/>
      <c r="C37" t="s">
        <v>43</v>
      </c>
      <c r="D37" s="64"/>
      <c r="E37" s="65"/>
      <c r="F37" s="65">
        <f t="shared" si="0"/>
        <v>0</v>
      </c>
      <c r="G37" s="65">
        <f t="shared" si="1"/>
        <v>0</v>
      </c>
      <c r="H37" s="66">
        <f t="shared" si="2"/>
        <v>0</v>
      </c>
      <c r="I37" s="59"/>
    </row>
    <row r="38" spans="1:9" s="60" customFormat="1" ht="14.25" customHeight="1">
      <c r="A38" s="61"/>
      <c r="B38" s="62"/>
      <c r="C38" s="67" t="s">
        <v>44</v>
      </c>
      <c r="D38" s="64"/>
      <c r="E38" s="65"/>
      <c r="F38" s="65">
        <f t="shared" si="0"/>
        <v>0</v>
      </c>
      <c r="G38" s="65">
        <f t="shared" si="1"/>
        <v>0</v>
      </c>
      <c r="H38" s="66">
        <f t="shared" si="2"/>
        <v>0</v>
      </c>
      <c r="I38" s="59"/>
    </row>
    <row r="39" spans="1:9" s="60" customFormat="1" ht="14.25" customHeight="1">
      <c r="A39" s="61"/>
      <c r="B39" s="62"/>
      <c r="C39" t="s">
        <v>45</v>
      </c>
      <c r="D39" s="64"/>
      <c r="E39" s="65"/>
      <c r="F39" s="65">
        <f t="shared" si="0"/>
        <v>0</v>
      </c>
      <c r="G39" s="65">
        <f t="shared" si="1"/>
        <v>0</v>
      </c>
      <c r="H39" s="66">
        <f t="shared" si="2"/>
        <v>0</v>
      </c>
      <c r="I39" s="59"/>
    </row>
    <row r="40" spans="1:9" s="60" customFormat="1" ht="14.25" customHeight="1">
      <c r="A40" s="61"/>
      <c r="B40" s="62"/>
      <c r="C40" s="67" t="s">
        <v>46</v>
      </c>
      <c r="D40" s="64"/>
      <c r="E40" s="65"/>
      <c r="F40" s="65">
        <f t="shared" si="0"/>
        <v>0</v>
      </c>
      <c r="G40" s="65">
        <f t="shared" si="1"/>
        <v>0</v>
      </c>
      <c r="H40" s="66">
        <f t="shared" si="2"/>
        <v>0</v>
      </c>
      <c r="I40" s="59"/>
    </row>
    <row r="41" spans="1:9" s="60" customFormat="1" ht="14.25" customHeight="1">
      <c r="A41" s="61"/>
      <c r="B41" s="62"/>
      <c r="C41" t="s">
        <v>47</v>
      </c>
      <c r="D41" s="64"/>
      <c r="E41" s="65"/>
      <c r="F41" s="65">
        <f t="shared" si="0"/>
        <v>0</v>
      </c>
      <c r="G41" s="65">
        <f t="shared" si="1"/>
        <v>0</v>
      </c>
      <c r="H41" s="66">
        <f t="shared" si="2"/>
        <v>0</v>
      </c>
      <c r="I41" s="59"/>
    </row>
    <row r="42" spans="1:9" s="60" customFormat="1" ht="14.25" customHeight="1">
      <c r="A42" s="61"/>
      <c r="B42" s="62"/>
      <c r="C42" s="67" t="s">
        <v>48</v>
      </c>
      <c r="D42" s="64"/>
      <c r="E42" s="65"/>
      <c r="F42" s="65">
        <f t="shared" si="0"/>
        <v>0</v>
      </c>
      <c r="G42" s="65">
        <f t="shared" si="1"/>
        <v>0</v>
      </c>
      <c r="H42" s="66">
        <f t="shared" si="2"/>
        <v>0</v>
      </c>
      <c r="I42" s="59"/>
    </row>
    <row r="43" spans="1:9" s="60" customFormat="1" ht="14.25" customHeight="1">
      <c r="A43" s="61"/>
      <c r="B43" s="62"/>
      <c r="C43" t="s">
        <v>49</v>
      </c>
      <c r="D43" s="64"/>
      <c r="E43" s="65"/>
      <c r="F43" s="65">
        <f t="shared" si="0"/>
        <v>0</v>
      </c>
      <c r="G43" s="65">
        <f t="shared" si="1"/>
        <v>0</v>
      </c>
      <c r="H43" s="66">
        <f t="shared" si="2"/>
        <v>0</v>
      </c>
      <c r="I43" s="59"/>
    </row>
    <row r="44" spans="1:9" s="60" customFormat="1" ht="14.25" customHeight="1">
      <c r="A44" s="61"/>
      <c r="B44" s="62"/>
      <c r="C44" s="67" t="s">
        <v>50</v>
      </c>
      <c r="D44" s="64"/>
      <c r="E44" s="65"/>
      <c r="F44" s="65">
        <f t="shared" si="0"/>
        <v>0</v>
      </c>
      <c r="G44" s="65">
        <f t="shared" si="1"/>
        <v>0</v>
      </c>
      <c r="H44" s="66">
        <f t="shared" si="2"/>
        <v>0</v>
      </c>
      <c r="I44" s="59"/>
    </row>
    <row r="45" spans="1:9" s="60" customFormat="1" ht="14.25" customHeight="1">
      <c r="A45" s="61"/>
      <c r="B45" s="62"/>
      <c r="C45" t="s">
        <v>35</v>
      </c>
      <c r="D45" s="64"/>
      <c r="E45" s="65"/>
      <c r="F45" s="65">
        <f t="shared" si="0"/>
        <v>0</v>
      </c>
      <c r="G45" s="65">
        <f t="shared" si="1"/>
        <v>0</v>
      </c>
      <c r="H45" s="66">
        <f t="shared" si="2"/>
        <v>0</v>
      </c>
      <c r="I45" s="59"/>
    </row>
    <row r="46" spans="1:9" s="60" customFormat="1" ht="14.25" customHeight="1">
      <c r="A46" s="61"/>
      <c r="B46" s="62"/>
      <c r="C46" t="s">
        <v>51</v>
      </c>
      <c r="D46" s="64"/>
      <c r="E46" s="65"/>
      <c r="F46" s="65">
        <f t="shared" si="0"/>
        <v>0</v>
      </c>
      <c r="G46" s="65">
        <f t="shared" si="1"/>
        <v>0</v>
      </c>
      <c r="H46" s="66">
        <f t="shared" si="2"/>
        <v>0</v>
      </c>
      <c r="I46" s="59"/>
    </row>
    <row r="47" spans="1:9" s="60" customFormat="1" ht="14.25" customHeight="1">
      <c r="A47" s="61"/>
      <c r="B47" s="62"/>
      <c r="C47" s="67" t="s">
        <v>52</v>
      </c>
      <c r="D47" s="64"/>
      <c r="E47" s="65"/>
      <c r="F47" s="65">
        <f t="shared" si="0"/>
        <v>0</v>
      </c>
      <c r="G47" s="65">
        <f t="shared" si="1"/>
        <v>0</v>
      </c>
      <c r="H47" s="66">
        <f t="shared" si="2"/>
        <v>0</v>
      </c>
      <c r="I47" s="59"/>
    </row>
    <row r="48" spans="1:9" s="60" customFormat="1" ht="14.25" customHeight="1">
      <c r="A48" s="61"/>
      <c r="B48" s="62"/>
      <c r="C48" t="s">
        <v>53</v>
      </c>
      <c r="D48" s="64"/>
      <c r="E48" s="65"/>
      <c r="F48" s="65">
        <f t="shared" si="0"/>
        <v>0</v>
      </c>
      <c r="G48" s="65">
        <f t="shared" si="1"/>
        <v>0</v>
      </c>
      <c r="H48" s="66">
        <f t="shared" si="2"/>
        <v>0</v>
      </c>
      <c r="I48" s="59"/>
    </row>
    <row r="49" spans="1:9" s="60" customFormat="1" ht="14.25" customHeight="1">
      <c r="A49" s="61"/>
      <c r="B49" s="62"/>
      <c r="C49" t="s">
        <v>54</v>
      </c>
      <c r="D49" s="64"/>
      <c r="E49" s="65"/>
      <c r="F49" s="65">
        <f t="shared" si="0"/>
        <v>0</v>
      </c>
      <c r="G49" s="65">
        <f t="shared" si="1"/>
        <v>0</v>
      </c>
      <c r="H49" s="66">
        <f t="shared" si="2"/>
        <v>0</v>
      </c>
      <c r="I49" s="59"/>
    </row>
    <row r="50" spans="1:9" s="60" customFormat="1" ht="14.25" customHeight="1">
      <c r="A50" s="61"/>
      <c r="B50" s="62"/>
      <c r="C50" t="s">
        <v>55</v>
      </c>
      <c r="D50" s="64"/>
      <c r="E50" s="65"/>
      <c r="F50" s="65">
        <f t="shared" si="0"/>
        <v>0</v>
      </c>
      <c r="G50" s="65">
        <f t="shared" si="1"/>
        <v>0</v>
      </c>
      <c r="H50" s="66">
        <f t="shared" si="2"/>
        <v>0</v>
      </c>
      <c r="I50" s="59"/>
    </row>
    <row r="51" spans="1:9" s="60" customFormat="1" ht="14.25" customHeight="1">
      <c r="A51" s="61"/>
      <c r="B51" s="62"/>
      <c r="C51" s="67" t="s">
        <v>56</v>
      </c>
      <c r="D51" s="64"/>
      <c r="E51" s="65"/>
      <c r="F51" s="65">
        <f t="shared" si="0"/>
        <v>0</v>
      </c>
      <c r="G51" s="65">
        <f t="shared" si="1"/>
        <v>0</v>
      </c>
      <c r="H51" s="66">
        <f t="shared" si="2"/>
        <v>0</v>
      </c>
      <c r="I51" s="59"/>
    </row>
    <row r="52" spans="1:9" s="60" customFormat="1" ht="14.25" customHeight="1">
      <c r="A52" s="61"/>
      <c r="B52" s="62"/>
      <c r="C52" s="67" t="s">
        <v>57</v>
      </c>
      <c r="D52" s="64"/>
      <c r="E52" s="65"/>
      <c r="F52" s="65">
        <f t="shared" si="0"/>
        <v>0</v>
      </c>
      <c r="G52" s="65">
        <f t="shared" si="1"/>
        <v>0</v>
      </c>
      <c r="H52" s="66">
        <f t="shared" si="2"/>
        <v>0</v>
      </c>
      <c r="I52" s="59"/>
    </row>
    <row r="53" spans="1:9" s="60" customFormat="1" ht="14.25" customHeight="1">
      <c r="A53" s="61"/>
      <c r="B53" s="62"/>
      <c r="C53" s="67" t="s">
        <v>58</v>
      </c>
      <c r="D53" s="64"/>
      <c r="E53" s="65"/>
      <c r="F53" s="65">
        <f t="shared" si="0"/>
        <v>0</v>
      </c>
      <c r="G53" s="65">
        <f t="shared" si="1"/>
        <v>0</v>
      </c>
      <c r="H53" s="66">
        <f t="shared" si="2"/>
        <v>0</v>
      </c>
      <c r="I53" s="59"/>
    </row>
    <row r="54" spans="1:9" s="60" customFormat="1" ht="14.25" customHeight="1">
      <c r="A54" s="61"/>
      <c r="B54" s="62"/>
      <c r="C54" t="s">
        <v>59</v>
      </c>
      <c r="D54" s="64"/>
      <c r="E54" s="65"/>
      <c r="F54" s="65">
        <f t="shared" si="0"/>
        <v>0</v>
      </c>
      <c r="G54" s="65">
        <f t="shared" si="1"/>
        <v>0</v>
      </c>
      <c r="H54" s="66">
        <f t="shared" si="2"/>
        <v>0</v>
      </c>
      <c r="I54" s="59"/>
    </row>
    <row r="55" spans="1:9" s="60" customFormat="1" ht="14.25" customHeight="1">
      <c r="A55" s="61"/>
      <c r="B55" s="62"/>
      <c r="C55" s="63"/>
      <c r="D55" s="64"/>
      <c r="E55" s="65"/>
      <c r="F55" s="65">
        <f t="shared" si="0"/>
        <v>0</v>
      </c>
      <c r="G55" s="65">
        <f t="shared" si="1"/>
        <v>0</v>
      </c>
      <c r="H55" s="66">
        <f t="shared" si="2"/>
        <v>0</v>
      </c>
      <c r="I55" s="59"/>
    </row>
    <row r="56" spans="1:9" s="60" customFormat="1" ht="14.25" customHeight="1">
      <c r="A56" s="61" t="s">
        <v>60</v>
      </c>
      <c r="B56" s="62" t="s">
        <v>61</v>
      </c>
      <c r="C56" s="63" t="s">
        <v>62</v>
      </c>
      <c r="D56" s="64">
        <v>5</v>
      </c>
      <c r="E56" s="65">
        <v>494000</v>
      </c>
      <c r="F56" s="65">
        <v>2470000</v>
      </c>
      <c r="G56" s="65">
        <f>ROUND(E56*(1-I56),-3)</f>
        <v>494000</v>
      </c>
      <c r="H56" s="66">
        <f>G56*D56</f>
        <v>2470000</v>
      </c>
      <c r="I56" s="59"/>
    </row>
    <row r="57" spans="1:9" s="60" customFormat="1" ht="14.25" customHeight="1">
      <c r="A57" s="61" t="s">
        <v>60</v>
      </c>
      <c r="B57" s="62" t="s">
        <v>63</v>
      </c>
      <c r="C57" s="63" t="s">
        <v>64</v>
      </c>
      <c r="D57" s="64">
        <v>2</v>
      </c>
      <c r="E57" s="65">
        <v>600000</v>
      </c>
      <c r="F57" s="65">
        <v>1200000</v>
      </c>
      <c r="G57" s="65">
        <f>ROUND(E57*(1-I57),-3)</f>
        <v>600000</v>
      </c>
      <c r="H57" s="66">
        <f>G57*D57</f>
        <v>1200000</v>
      </c>
      <c r="I57" s="59"/>
    </row>
    <row r="58" spans="1:9" s="60" customFormat="1" ht="14.25" customHeight="1">
      <c r="A58" s="61">
        <v>6</v>
      </c>
      <c r="B58" s="62" t="s">
        <v>65</v>
      </c>
      <c r="C58" s="63" t="s">
        <v>66</v>
      </c>
      <c r="D58" s="64">
        <v>1</v>
      </c>
      <c r="E58" s="65">
        <v>2640000</v>
      </c>
      <c r="F58" s="65">
        <v>2640000</v>
      </c>
      <c r="G58" s="65">
        <f>ROUND(E58*(1-I58),-3)</f>
        <v>2640000</v>
      </c>
      <c r="H58" s="66">
        <f>G58*D58</f>
        <v>2640000</v>
      </c>
      <c r="I58" s="59"/>
    </row>
    <row r="59" spans="1:9" s="60" customFormat="1" ht="14.25" customHeight="1">
      <c r="A59" s="61" t="s">
        <v>67</v>
      </c>
      <c r="B59" s="62" t="s">
        <v>68</v>
      </c>
      <c r="C59" s="63" t="s">
        <v>69</v>
      </c>
      <c r="D59" s="64">
        <v>1</v>
      </c>
      <c r="E59" s="65">
        <v>1370000</v>
      </c>
      <c r="F59" s="65">
        <f>E59*D59</f>
        <v>1370000</v>
      </c>
      <c r="G59" s="65">
        <f>ROUND(E59*(1-I59),-3)</f>
        <v>1370000</v>
      </c>
      <c r="H59" s="66">
        <f>G59*D59</f>
        <v>1370000</v>
      </c>
      <c r="I59" s="59"/>
    </row>
    <row r="60" spans="1:9" ht="14.25" customHeight="1" thickBot="1">
      <c r="A60" s="68"/>
      <c r="B60" s="69"/>
      <c r="C60" s="70"/>
      <c r="D60" s="71"/>
      <c r="E60" s="72"/>
      <c r="F60" s="72">
        <f>E60*D60</f>
        <v>0</v>
      </c>
      <c r="G60" s="72">
        <f>ROUND(E60*(1-I60),-3)</f>
        <v>0</v>
      </c>
      <c r="H60" s="73">
        <f>G60*D60</f>
        <v>0</v>
      </c>
      <c r="I60" s="59"/>
    </row>
    <row r="61" spans="1:9" ht="20.100000000000001" customHeight="1">
      <c r="A61" s="74"/>
      <c r="B61" s="75"/>
      <c r="C61" s="76"/>
      <c r="D61" s="77" t="s">
        <v>70</v>
      </c>
      <c r="E61" s="77"/>
      <c r="F61" s="78"/>
      <c r="G61" s="79">
        <f>SUM(F22:F59)</f>
        <v>27579000</v>
      </c>
      <c r="H61" s="79"/>
      <c r="I61" s="59"/>
    </row>
    <row r="62" spans="1:9" ht="20.100000000000001" customHeight="1">
      <c r="A62" s="3" t="s">
        <v>71</v>
      </c>
      <c r="B62" s="80"/>
      <c r="C62" s="80"/>
      <c r="D62" s="81" t="s">
        <v>72</v>
      </c>
      <c r="E62" s="81"/>
      <c r="F62" s="82"/>
      <c r="G62" s="83">
        <f>SUM(H22:H60)</f>
        <v>27555000</v>
      </c>
      <c r="H62" s="83"/>
      <c r="I62" s="59"/>
    </row>
    <row r="63" spans="1:9" ht="20.100000000000001" customHeight="1">
      <c r="A63" s="84" t="s">
        <v>73</v>
      </c>
      <c r="B63" s="84"/>
      <c r="C63" s="84"/>
      <c r="D63" s="85" t="s">
        <v>74</v>
      </c>
      <c r="E63" s="85"/>
      <c r="F63" s="78"/>
      <c r="G63" s="86">
        <f>G62*10%</f>
        <v>2755500</v>
      </c>
      <c r="H63" s="86"/>
      <c r="I63" s="59"/>
    </row>
    <row r="64" spans="1:9" ht="20.100000000000001" customHeight="1">
      <c r="A64" s="84"/>
      <c r="B64" s="84"/>
      <c r="C64" s="84"/>
      <c r="D64" s="85" t="s">
        <v>75</v>
      </c>
      <c r="E64" s="85"/>
      <c r="F64" s="78"/>
      <c r="G64" s="87">
        <f>G62+G63</f>
        <v>30310500</v>
      </c>
      <c r="H64" s="87"/>
      <c r="I64" s="88"/>
    </row>
  </sheetData>
  <mergeCells count="28">
    <mergeCell ref="C22:H22"/>
    <mergeCell ref="D61:E61"/>
    <mergeCell ref="G61:H61"/>
    <mergeCell ref="D62:E62"/>
    <mergeCell ref="G62:H62"/>
    <mergeCell ref="A63:C64"/>
    <mergeCell ref="D63:E63"/>
    <mergeCell ref="G63:H63"/>
    <mergeCell ref="D64:E64"/>
    <mergeCell ref="G64:H64"/>
    <mergeCell ref="A14:B14"/>
    <mergeCell ref="A15:B15"/>
    <mergeCell ref="A16:B16"/>
    <mergeCell ref="A17:B17"/>
    <mergeCell ref="A18:B18"/>
    <mergeCell ref="A19:B19"/>
    <mergeCell ref="A7:B7"/>
    <mergeCell ref="A8:B8"/>
    <mergeCell ref="A9:C9"/>
    <mergeCell ref="A10:C10"/>
    <mergeCell ref="A11:C11"/>
    <mergeCell ref="A13:B13"/>
    <mergeCell ref="A1:H1"/>
    <mergeCell ref="B3:C3"/>
    <mergeCell ref="F3:G3"/>
    <mergeCell ref="B4:C4"/>
    <mergeCell ref="B5:C5"/>
    <mergeCell ref="A6:B6"/>
  </mergeCells>
  <phoneticPr fontId="3" type="noConversion"/>
  <printOptions horizontalCentered="1"/>
  <pageMargins left="0.23622047244094491" right="0.23622047244094491" top="0.51181102362204722" bottom="0.43307086614173229" header="0.23622047244094491" footer="0.35433070866141736"/>
  <pageSetup paperSize="9" scale="79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2014-03-18T10:59:21Z</dcterms:created>
  <dcterms:modified xsi:type="dcterms:W3CDTF">2014-03-18T11:02:00Z</dcterms:modified>
</cp:coreProperties>
</file>