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3" i="2"/>
  <c r="E34" i="2"/>
  <c r="E35" i="2"/>
  <c r="E36" i="2"/>
  <c r="D33" i="2"/>
  <c r="D31" i="2"/>
  <c r="E31" i="2" s="1"/>
  <c r="D29" i="2"/>
  <c r="E26" i="2"/>
  <c r="E27" i="2"/>
  <c r="E28" i="2"/>
  <c r="E29" i="2"/>
  <c r="E30" i="2"/>
  <c r="E32" i="2"/>
  <c r="D27" i="2"/>
  <c r="D25" i="2"/>
  <c r="E25" i="2" s="1"/>
  <c r="F25" i="2" s="1"/>
  <c r="F22" i="2"/>
  <c r="F23" i="2"/>
  <c r="F24" i="2"/>
  <c r="F26" i="2"/>
  <c r="F27" i="2"/>
  <c r="E22" i="2"/>
  <c r="E23" i="2"/>
  <c r="E24" i="2"/>
  <c r="D23" i="2"/>
  <c r="D21" i="2"/>
  <c r="D19" i="2"/>
  <c r="E17" i="2"/>
  <c r="F17" i="2" l="1"/>
  <c r="E16" i="2"/>
  <c r="E19" i="2"/>
  <c r="E20" i="2"/>
  <c r="F20" i="2" s="1"/>
  <c r="E21" i="2"/>
  <c r="G17" i="2" l="1"/>
  <c r="F16" i="2"/>
  <c r="G16" i="2" s="1"/>
  <c r="F19" i="2"/>
  <c r="G19" i="2" s="1"/>
  <c r="G20" i="2"/>
  <c r="F21" i="2"/>
  <c r="G21" i="2" s="1"/>
  <c r="F30" i="2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G27" i="2"/>
  <c r="G26" i="2"/>
  <c r="G25" i="2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<sst xmlns="http://schemas.openxmlformats.org/spreadsheetml/2006/main" count="35" uniqueCount="34">
  <si>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</si>
  <si>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</si>
  <si>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</si>
  <si>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</si>
  <si>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</si>
  <si>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</si>
  <si>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</si>
  <si>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</si>
  <si>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</si>
  <si>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</si>
  <si>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</si>
  <si>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</si>
  <si>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</si>
  <si>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</si>
  <si>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</si>
  <si>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</si>
  <si>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</si>
  <si>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</si>
  <si>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</si>
  <si>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</si>
  <si>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</si>
  <si>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</si>
  <si>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SR-1056A</t>
    <phoneticPr fontId="3" type="noConversion"/>
  </si>
  <si>
    <t>UTS-EDU-Atrnega128</t>
    <phoneticPr fontId="3" type="noConversion"/>
  </si>
  <si>
    <t>74LS83</t>
    <phoneticPr fontId="3" type="noConversion"/>
  </si>
  <si>
    <t>74LS393</t>
    <phoneticPr fontId="3" type="noConversion"/>
  </si>
  <si>
    <t>UNI-141GH</t>
    <phoneticPr fontId="3" type="noConversion"/>
  </si>
  <si>
    <t>양면 130x180mm</t>
    <phoneticPr fontId="3" type="noConversion"/>
  </si>
  <si>
    <t>Round IC Sockec 16P</t>
    <phoneticPr fontId="3" type="noConversion"/>
  </si>
  <si>
    <t>UNI-98GH</t>
    <phoneticPr fontId="3" type="noConversion"/>
  </si>
  <si>
    <t>양면 137x230mm</t>
    <phoneticPr fontId="3" type="noConversion"/>
  </si>
  <si>
    <t>74LS47</t>
    <phoneticPr fontId="3" type="noConversion"/>
  </si>
  <si>
    <t>KESTER Solder</t>
    <phoneticPr fontId="3" type="noConversion"/>
  </si>
  <si>
    <t>0.4mm 일반실납,500g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</si>
</sst>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B8" sqref="B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2135650</v>
      </c>
      <c r="C11" s="4"/>
      <c r="D11" s="4"/>
      <c r="E11" s="4"/>
    </row>
    <row r="12" spans="1:7" ht="15" customHeight="1" x14ac:dyDescent="0.15">
      <c r="A12" s="2" t="s">
        <v>7</v>
      </c>
      <c r="B12" s="12">
        <v>42107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/>
      <c r="C17" s="19">
        <v>600</v>
      </c>
      <c r="D17" s="26">
        <f>550/1.1</f>
        <v>499.99999999999994</v>
      </c>
      <c r="E17" s="21">
        <f>330000/1.1</f>
        <v>300000</v>
      </c>
      <c r="F17" s="22">
        <f>E17*10%</f>
        <v>30000</v>
      </c>
      <c r="G17" s="22">
        <f>SUM(E17+F17)</f>
        <v>330000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ref="E18" si="1">C18*D18</f>
        <v>0</v>
      </c>
      <c r="F18" s="22">
        <f t="shared" ref="F18" si="2">E18*10%</f>
        <v>0</v>
      </c>
      <c r="G18" s="22">
        <f t="shared" si="0"/>
        <v>0</v>
      </c>
    </row>
    <row r="19" spans="1:9" s="2" customFormat="1" ht="15" customHeight="1" x14ac:dyDescent="0.15">
      <c r="A19" s="24" t="s">
        <v>23</v>
      </c>
      <c r="B19" s="25"/>
      <c r="C19" s="19">
        <v>5</v>
      </c>
      <c r="D19" s="26">
        <f>55000/1.1</f>
        <v>49999.999999999993</v>
      </c>
      <c r="E19" s="21">
        <f t="shared" ref="E19:E36" si="3">C19*D19</f>
        <v>249999.99999999997</v>
      </c>
      <c r="F19" s="22">
        <f t="shared" ref="F19:F27" si="4">E19*10%</f>
        <v>25000</v>
      </c>
      <c r="G19" s="22">
        <f t="shared" ref="G19:G21" si="5">SUM(E19:F19)</f>
        <v>275000</v>
      </c>
    </row>
    <row r="20" spans="1:9" s="2" customFormat="1" ht="15" customHeight="1" x14ac:dyDescent="0.15">
      <c r="A20" s="24"/>
      <c r="B20" s="24"/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 x14ac:dyDescent="0.15">
      <c r="A21" s="24" t="s">
        <v>24</v>
      </c>
      <c r="B21" s="24"/>
      <c r="C21" s="19">
        <v>50</v>
      </c>
      <c r="D21" s="26">
        <f>780/1.1</f>
        <v>709.09090909090901</v>
      </c>
      <c r="E21" s="21">
        <f t="shared" si="3"/>
        <v>35454.545454545449</v>
      </c>
      <c r="F21" s="22">
        <f t="shared" si="4"/>
        <v>3545.454545454545</v>
      </c>
      <c r="G21" s="22">
        <f t="shared" si="5"/>
        <v>38999.999999999993</v>
      </c>
    </row>
    <row r="22" spans="1:9" s="2" customFormat="1" ht="15" customHeight="1" x14ac:dyDescent="0.15">
      <c r="A22" s="24"/>
      <c r="B22" s="43"/>
      <c r="C22" s="19"/>
      <c r="D22" s="22"/>
      <c r="E22" s="21">
        <f t="shared" si="3"/>
        <v>0</v>
      </c>
      <c r="F22" s="22">
        <f t="shared" si="4"/>
        <v>0</v>
      </c>
      <c r="G22" s="22"/>
    </row>
    <row r="23" spans="1:9" s="2" customFormat="1" ht="15" customHeight="1" x14ac:dyDescent="0.15">
      <c r="A23" s="24" t="s">
        <v>25</v>
      </c>
      <c r="B23" s="43"/>
      <c r="C23" s="19">
        <v>170</v>
      </c>
      <c r="D23" s="22">
        <f>845/1.1</f>
        <v>768.18181818181813</v>
      </c>
      <c r="E23" s="21">
        <f t="shared" si="3"/>
        <v>130590.90909090909</v>
      </c>
      <c r="F23" s="22">
        <f t="shared" si="4"/>
        <v>13059.09090909091</v>
      </c>
      <c r="G23" s="22">
        <f t="shared" si="0"/>
        <v>143650</v>
      </c>
    </row>
    <row r="24" spans="1:9" s="2" customFormat="1" ht="15" customHeight="1" x14ac:dyDescent="0.15">
      <c r="A24" s="24"/>
      <c r="B24" s="42"/>
      <c r="C24" s="19"/>
      <c r="D24" s="22"/>
      <c r="E24" s="21">
        <f t="shared" si="3"/>
        <v>0</v>
      </c>
      <c r="F24" s="22">
        <f t="shared" si="4"/>
        <v>0</v>
      </c>
      <c r="G24" s="22">
        <f t="shared" si="0"/>
        <v>0</v>
      </c>
    </row>
    <row r="25" spans="1:9" s="2" customFormat="1" ht="15" customHeight="1" x14ac:dyDescent="0.15">
      <c r="A25" s="24" t="s">
        <v>26</v>
      </c>
      <c r="B25" s="24" t="s">
        <v>27</v>
      </c>
      <c r="C25" s="19">
        <v>35</v>
      </c>
      <c r="D25" s="22">
        <f>6000/1.1</f>
        <v>5454.545454545454</v>
      </c>
      <c r="E25" s="21">
        <f t="shared" si="3"/>
        <v>190909.09090909088</v>
      </c>
      <c r="F25" s="22">
        <f t="shared" si="4"/>
        <v>19090.909090909088</v>
      </c>
      <c r="G25" s="22">
        <f t="shared" si="0"/>
        <v>209999.99999999997</v>
      </c>
      <c r="I25"/>
    </row>
    <row r="26" spans="1:9" s="2" customFormat="1" ht="15" customHeight="1" x14ac:dyDescent="0.15">
      <c r="A26" s="24"/>
      <c r="B26" s="28"/>
      <c r="C26" s="19"/>
      <c r="D26" s="22"/>
      <c r="E26" s="21">
        <f t="shared" si="3"/>
        <v>0</v>
      </c>
      <c r="F26" s="22">
        <f t="shared" si="4"/>
        <v>0</v>
      </c>
      <c r="G26" s="22">
        <f t="shared" si="0"/>
        <v>0</v>
      </c>
    </row>
    <row r="27" spans="1:9" s="2" customFormat="1" ht="15" customHeight="1" x14ac:dyDescent="0.15">
      <c r="A27" s="24" t="s">
        <v>28</v>
      </c>
      <c r="B27" s="28"/>
      <c r="C27" s="19">
        <v>500</v>
      </c>
      <c r="D27" s="22">
        <f>200/1.1</f>
        <v>181.81818181818181</v>
      </c>
      <c r="E27" s="21">
        <f t="shared" si="3"/>
        <v>90909.090909090912</v>
      </c>
      <c r="F27" s="22">
        <f t="shared" si="4"/>
        <v>9090.9090909090919</v>
      </c>
      <c r="G27" s="22">
        <f t="shared" si="0"/>
        <v>100000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3"/>
        <v>0</v>
      </c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 t="s">
        <v>29</v>
      </c>
      <c r="B29" s="24" t="s">
        <v>30</v>
      </c>
      <c r="C29" s="19">
        <v>70</v>
      </c>
      <c r="D29" s="22">
        <f>7650/1.1</f>
        <v>6954.545454545454</v>
      </c>
      <c r="E29" s="21">
        <f t="shared" si="3"/>
        <v>486818.18181818177</v>
      </c>
      <c r="F29" s="22">
        <f>E29*10%</f>
        <v>48681.818181818177</v>
      </c>
      <c r="G29" s="22">
        <f t="shared" si="0"/>
        <v>535500</v>
      </c>
    </row>
    <row r="30" spans="1:9" s="2" customFormat="1" ht="15" customHeight="1" x14ac:dyDescent="0.15">
      <c r="A30" s="24"/>
      <c r="B30" s="28"/>
      <c r="C30" s="19"/>
      <c r="D30" s="22"/>
      <c r="E30" s="21">
        <f t="shared" si="3"/>
        <v>0</v>
      </c>
      <c r="F30" s="22">
        <f t="shared" ref="F30" si="6">E30*10%</f>
        <v>0</v>
      </c>
      <c r="G30" s="22">
        <f t="shared" si="0"/>
        <v>0</v>
      </c>
    </row>
    <row r="31" spans="1:9" s="2" customFormat="1" ht="15" customHeight="1" x14ac:dyDescent="0.15">
      <c r="A31" s="24" t="s">
        <v>31</v>
      </c>
      <c r="B31" s="28"/>
      <c r="C31" s="19">
        <v>600</v>
      </c>
      <c r="D31" s="22">
        <f>700/1.1</f>
        <v>636.36363636363626</v>
      </c>
      <c r="E31" s="21">
        <f t="shared" si="3"/>
        <v>381818.18181818177</v>
      </c>
      <c r="F31" s="22">
        <f t="shared" ref="F31:F40" si="7">E31*10%</f>
        <v>38181.818181818177</v>
      </c>
      <c r="G31" s="22">
        <f t="shared" si="0"/>
        <v>419999.99999999994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3"/>
        <v>0</v>
      </c>
      <c r="F32" s="22">
        <f t="shared" si="7"/>
        <v>0</v>
      </c>
      <c r="G32" s="22">
        <f t="shared" si="0"/>
        <v>0</v>
      </c>
    </row>
    <row r="33" spans="1:7" s="2" customFormat="1" ht="15" customHeight="1" x14ac:dyDescent="0.15">
      <c r="A33" s="24" t="s">
        <v>32</v>
      </c>
      <c r="B33" s="24" t="s">
        <v>33</v>
      </c>
      <c r="C33" s="19">
        <v>3</v>
      </c>
      <c r="D33" s="22">
        <f>27500/1.1</f>
        <v>24999.999999999996</v>
      </c>
      <c r="E33" s="21">
        <f t="shared" si="3"/>
        <v>74999.999999999985</v>
      </c>
      <c r="F33" s="22">
        <f t="shared" si="7"/>
        <v>7499.9999999999991</v>
      </c>
      <c r="G33" s="22">
        <f t="shared" si="0"/>
        <v>82499.999999999985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7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3"/>
        <v>0</v>
      </c>
      <c r="F35" s="22">
        <f t="shared" si="7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3"/>
        <v>0</v>
      </c>
      <c r="F36" s="22">
        <f t="shared" si="7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194150</v>
      </c>
      <c r="G45" s="37">
        <f>SUM(G16:G44)</f>
        <v>2135650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2015-04-14T01:41:37Z</dcterms:modified>
</cp:coreProperties>
</file>