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 activeTab="2"/>
  </bookViews>
  <sheets>
    <sheet name="01 (3)" sheetId="7" r:id="rId1"/>
    <sheet name="01 (2)" sheetId="6" r:id="rId2"/>
    <sheet name="01" sheetId="5" r:id="rId3"/>
  </sheets>
  <calcPr calcId="145621"/>
</workbook>
</file>

<file path=xl/calcChain.xml><?xml version="1.0" encoding="utf-8"?>
<calcChain xmlns="http://schemas.openxmlformats.org/spreadsheetml/2006/main">
  <c r="D17" i="7" l="1"/>
  <c r="E17" i="7" s="1"/>
  <c r="F17" i="7" s="1"/>
  <c r="D19" i="7"/>
  <c r="E19" i="7" s="1"/>
  <c r="F19" i="7" s="1"/>
  <c r="G19" i="7" s="1"/>
  <c r="D21" i="7"/>
  <c r="E21" i="7" s="1"/>
  <c r="F20" i="7"/>
  <c r="E20" i="7"/>
  <c r="G20" i="7" s="1"/>
  <c r="E18" i="7"/>
  <c r="F18" i="7" s="1"/>
  <c r="G18" i="7" s="1"/>
  <c r="G18" i="6"/>
  <c r="G19" i="6"/>
  <c r="G20" i="6"/>
  <c r="F18" i="6"/>
  <c r="F19" i="6"/>
  <c r="F20" i="6"/>
  <c r="E18" i="6"/>
  <c r="E19" i="6"/>
  <c r="E20" i="6"/>
  <c r="E21" i="6"/>
  <c r="D21" i="6"/>
  <c r="G21" i="7" l="1"/>
  <c r="F21" i="7"/>
  <c r="E45" i="7"/>
  <c r="G17" i="7"/>
  <c r="F21" i="6"/>
  <c r="G21" i="6" s="1"/>
  <c r="F45" i="7" l="1"/>
  <c r="G45" i="7"/>
  <c r="B11" i="7" s="1"/>
  <c r="E17" i="6"/>
  <c r="G17" i="6" l="1"/>
  <c r="G45" i="6" s="1"/>
  <c r="B11" i="6" s="1"/>
  <c r="F17" i="6"/>
  <c r="F45" i="6" s="1"/>
  <c r="E45" i="6"/>
  <c r="E17" i="5"/>
  <c r="E45" i="5" l="1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<sst xmlns="http://schemas.openxmlformats.org/spreadsheetml/2006/main" count="80" uniqueCount="30">
  <si>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</si>
  <si>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</si>
  <si>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</si>
  <si>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</si>
  <si>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</si>
  <si>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</si>
  <si>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</si>
  <si>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</si>
  <si>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</si>
  <si>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</si>
  <si>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</si>
  <si>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</si>
  <si>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</si>
  <si>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</si>
  <si>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</si>
  <si>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</si>
  <si>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</si>
  <si>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</si>
  <si>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</si>
  <si>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</si>
  <si>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한국지질자원연구원</t>
    <phoneticPr fontId="3" type="noConversion"/>
  </si>
  <si>
    <t>시약</t>
    <phoneticPr fontId="3" type="noConversion"/>
  </si>
  <si>
    <t>Sodium Polytungstate Power,White powder Low C and N</t>
    <phoneticPr fontId="3" type="noConversion"/>
  </si>
  <si>
    <t>(Density adjustable 1.0 to 3.1 g/ml,1kg</t>
    <phoneticPr fontId="3" type="noConversion"/>
  </si>
  <si>
    <t>조규장(033-264-3200)</t>
    <phoneticPr fontId="3" type="noConversion"/>
  </si>
  <si>
    <t>과산화수소</t>
    <phoneticPr fontId="3" type="noConversion"/>
  </si>
  <si>
    <t>Hydrogen Peroxide 20kg</t>
    <phoneticPr fontId="3" type="noConversion"/>
  </si>
  <si>
    <t>Calcium lump 98.5% 500g</t>
    <phoneticPr fontId="3" type="noConversion"/>
  </si>
  <si>
    <t>Methanol 150kg/Drum</t>
    <phoneticPr fontId="3" type="noConversion"/>
  </si>
  <si>
    <t>Sodium Lauryl sulfate cp 500g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</si>
</sst>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7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20</v>
      </c>
      <c r="B4" s="48"/>
      <c r="C4" s="40" t="s">
        <v>18</v>
      </c>
      <c r="D4" s="4"/>
      <c r="E4" s="4"/>
    </row>
    <row r="5" spans="1:7" ht="15" customHeight="1">
      <c r="A5" s="45" t="s">
        <v>17</v>
      </c>
      <c r="B5" s="39"/>
      <c r="C5" s="38"/>
      <c r="D5" s="4"/>
      <c r="E5" s="4"/>
    </row>
    <row r="6" spans="1:7" ht="15" customHeight="1">
      <c r="A6" s="45" t="s">
        <v>16</v>
      </c>
      <c r="B6" s="3"/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494000</v>
      </c>
      <c r="C11" s="4"/>
      <c r="D11" s="4"/>
      <c r="E11" s="4"/>
    </row>
    <row r="12" spans="1:7" ht="15" customHeight="1">
      <c r="A12" s="3" t="s">
        <v>12</v>
      </c>
      <c r="B12" s="35">
        <v>42261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27</v>
      </c>
      <c r="C17" s="24">
        <v>2</v>
      </c>
      <c r="D17" s="23">
        <f>93000/1.1</f>
        <v>84545.454545454544</v>
      </c>
      <c r="E17" s="17">
        <f>C17*D17</f>
        <v>169090.90909090909</v>
      </c>
      <c r="F17" s="16">
        <f>E17*10%</f>
        <v>16909.090909090908</v>
      </c>
      <c r="G17" s="16">
        <f>SUM(E17:F17)</f>
        <v>186000</v>
      </c>
      <c r="I17" s="26"/>
    </row>
    <row r="18" spans="1:9" s="3" customFormat="1" ht="15" customHeight="1">
      <c r="A18" s="25"/>
      <c r="B18" s="44"/>
      <c r="C18" s="24"/>
      <c r="D18" s="23"/>
      <c r="E18" s="17">
        <f t="shared" ref="E18:E21" si="0">C18*D18</f>
        <v>0</v>
      </c>
      <c r="F18" s="16">
        <f t="shared" ref="F18:F21" si="1">E18*10%</f>
        <v>0</v>
      </c>
      <c r="G18" s="16">
        <f t="shared" ref="G18:G21" si="2">SUM(E18:F18)</f>
        <v>0</v>
      </c>
    </row>
    <row r="19" spans="1:9" s="3" customFormat="1" ht="15" customHeight="1">
      <c r="A19" s="25" t="s">
        <v>21</v>
      </c>
      <c r="B19" s="44" t="s">
        <v>28</v>
      </c>
      <c r="C19" s="24">
        <v>2</v>
      </c>
      <c r="D19" s="23">
        <f>130000/1.1</f>
        <v>118181.81818181818</v>
      </c>
      <c r="E19" s="17">
        <f t="shared" ref="E19" si="3">C19*D19</f>
        <v>236363.63636363635</v>
      </c>
      <c r="F19" s="16">
        <f t="shared" si="1"/>
        <v>23636.363636363636</v>
      </c>
      <c r="G19" s="16">
        <f t="shared" ref="G19" si="4">SUM(E19:F19)</f>
        <v>260000</v>
      </c>
    </row>
    <row r="20" spans="1:9" s="3" customFormat="1" ht="15" customHeight="1">
      <c r="A20" s="25"/>
      <c r="B20" s="44"/>
      <c r="C20" s="24"/>
      <c r="D20" s="23"/>
      <c r="E20" s="17">
        <f t="shared" si="0"/>
        <v>0</v>
      </c>
      <c r="F20" s="16">
        <f t="shared" si="1"/>
        <v>0</v>
      </c>
      <c r="G20" s="16">
        <f t="shared" si="2"/>
        <v>0</v>
      </c>
    </row>
    <row r="21" spans="1:9" s="3" customFormat="1" ht="15" customHeight="1">
      <c r="A21" s="25" t="s">
        <v>21</v>
      </c>
      <c r="B21" s="44" t="s">
        <v>29</v>
      </c>
      <c r="C21" s="24">
        <v>2</v>
      </c>
      <c r="D21" s="23">
        <f>24000/1.1</f>
        <v>21818.181818181816</v>
      </c>
      <c r="E21" s="17">
        <f t="shared" si="0"/>
        <v>43636.363636363632</v>
      </c>
      <c r="F21" s="16">
        <f t="shared" si="1"/>
        <v>4363.6363636363631</v>
      </c>
      <c r="G21" s="16">
        <f t="shared" si="2"/>
        <v>47999.999999999993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/>
      <c r="G23" s="16"/>
    </row>
    <row r="24" spans="1:9" s="3" customFormat="1" ht="15" customHeight="1">
      <c r="A24" s="25"/>
      <c r="B24" s="46"/>
      <c r="C24" s="24"/>
      <c r="D24" s="23"/>
      <c r="E24" s="17"/>
      <c r="F24" s="16"/>
      <c r="G24" s="16"/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449090.90909090906</v>
      </c>
      <c r="F45" s="12">
        <f>SUM(F16:F44)</f>
        <v>44909.090909090904</v>
      </c>
      <c r="G45" s="12">
        <f>SUM(G16:G44)</f>
        <v>494000</v>
      </c>
    </row>
    <row r="46" spans="1:10" s="3" customFormat="1" ht="15" customHeight="1" thickBot="1">
      <c r="A46" s="11" t="s">
        <v>1</v>
      </c>
      <c r="B46" s="10" t="s">
        <v>24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7" workbookViewId="0">
      <selection activeCell="H27" sqref="H2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20</v>
      </c>
      <c r="B4" s="48"/>
      <c r="C4" s="40" t="s">
        <v>18</v>
      </c>
      <c r="D4" s="4"/>
      <c r="E4" s="4"/>
    </row>
    <row r="5" spans="1:7" ht="15" customHeight="1">
      <c r="A5" s="45" t="s">
        <v>17</v>
      </c>
      <c r="B5" s="39"/>
      <c r="C5" s="38"/>
      <c r="D5" s="4"/>
      <c r="E5" s="4"/>
    </row>
    <row r="6" spans="1:7" ht="15" customHeight="1">
      <c r="A6" s="45" t="s">
        <v>16</v>
      </c>
      <c r="B6" s="3"/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903000</v>
      </c>
      <c r="C11" s="4"/>
      <c r="D11" s="4"/>
      <c r="E11" s="4"/>
    </row>
    <row r="12" spans="1:7" ht="15" customHeight="1">
      <c r="A12" s="3" t="s">
        <v>12</v>
      </c>
      <c r="B12" s="35">
        <v>42261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22</v>
      </c>
      <c r="C17" s="24">
        <v>1</v>
      </c>
      <c r="D17" s="23">
        <v>730000</v>
      </c>
      <c r="E17" s="17">
        <f>C17*D17</f>
        <v>730000</v>
      </c>
      <c r="F17" s="16">
        <f>E17*10%</f>
        <v>73000</v>
      </c>
      <c r="G17" s="16">
        <f>SUM(E17:F17)</f>
        <v>803000</v>
      </c>
      <c r="I17" s="26"/>
    </row>
    <row r="18" spans="1:9" s="3" customFormat="1" ht="15" customHeight="1">
      <c r="A18" s="25"/>
      <c r="B18" s="44" t="s">
        <v>23</v>
      </c>
      <c r="C18" s="24"/>
      <c r="D18" s="23"/>
      <c r="E18" s="17">
        <f t="shared" ref="E18:E21" si="0">C18*D18</f>
        <v>0</v>
      </c>
      <c r="F18" s="16">
        <f t="shared" ref="F18:F21" si="1">E18*10%</f>
        <v>0</v>
      </c>
      <c r="G18" s="16">
        <f t="shared" ref="G18:G21" si="2">SUM(E18:F18)</f>
        <v>0</v>
      </c>
    </row>
    <row r="19" spans="1:9" s="3" customFormat="1" ht="15" customHeight="1">
      <c r="A19" s="25"/>
      <c r="B19" s="44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/>
      <c r="B20" s="44"/>
      <c r="C20" s="24"/>
      <c r="D20" s="23"/>
      <c r="E20" s="17">
        <f t="shared" si="0"/>
        <v>0</v>
      </c>
      <c r="F20" s="16">
        <f t="shared" si="1"/>
        <v>0</v>
      </c>
      <c r="G20" s="16">
        <f t="shared" si="2"/>
        <v>0</v>
      </c>
    </row>
    <row r="21" spans="1:9" s="3" customFormat="1" ht="15" customHeight="1">
      <c r="A21" s="25" t="s">
        <v>25</v>
      </c>
      <c r="B21" s="44" t="s">
        <v>26</v>
      </c>
      <c r="C21" s="24">
        <v>5</v>
      </c>
      <c r="D21" s="23">
        <f>20000/1.1</f>
        <v>18181.81818181818</v>
      </c>
      <c r="E21" s="17">
        <f t="shared" si="0"/>
        <v>90909.090909090897</v>
      </c>
      <c r="F21" s="16">
        <f t="shared" si="1"/>
        <v>9090.9090909090901</v>
      </c>
      <c r="G21" s="16">
        <f t="shared" si="2"/>
        <v>99999.999999999985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/>
      <c r="G23" s="16"/>
    </row>
    <row r="24" spans="1:9" s="3" customFormat="1" ht="15" customHeight="1">
      <c r="A24" s="25"/>
      <c r="B24" s="46"/>
      <c r="C24" s="24"/>
      <c r="D24" s="23"/>
      <c r="E24" s="17"/>
      <c r="F24" s="16"/>
      <c r="G24" s="16"/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820909.09090909094</v>
      </c>
      <c r="F45" s="12">
        <f>SUM(F16:F44)</f>
        <v>82090.909090909088</v>
      </c>
      <c r="G45" s="12">
        <f>SUM(G16:G44)</f>
        <v>903000</v>
      </c>
    </row>
    <row r="46" spans="1:10" s="3" customFormat="1" ht="15" customHeight="1" thickBot="1">
      <c r="A46" s="11" t="s">
        <v>1</v>
      </c>
      <c r="B46" s="10" t="s">
        <v>24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7" workbookViewId="0">
      <selection activeCell="I25" sqref="I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20</v>
      </c>
      <c r="B4" s="48"/>
      <c r="C4" s="40" t="s">
        <v>18</v>
      </c>
      <c r="D4" s="4"/>
      <c r="E4" s="4"/>
    </row>
    <row r="5" spans="1:7" ht="15" customHeight="1">
      <c r="A5" s="45" t="s">
        <v>17</v>
      </c>
      <c r="B5" s="39"/>
      <c r="C5" s="38"/>
      <c r="D5" s="4"/>
      <c r="E5" s="4"/>
    </row>
    <row r="6" spans="1:7" ht="15" customHeight="1">
      <c r="A6" s="45" t="s">
        <v>16</v>
      </c>
      <c r="B6" s="3"/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803000</v>
      </c>
      <c r="C11" s="4"/>
      <c r="D11" s="4"/>
      <c r="E11" s="4"/>
    </row>
    <row r="12" spans="1:7" ht="15" customHeight="1">
      <c r="A12" s="3" t="s">
        <v>12</v>
      </c>
      <c r="B12" s="35">
        <v>42258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22</v>
      </c>
      <c r="C17" s="24">
        <v>1</v>
      </c>
      <c r="D17" s="23">
        <v>730000</v>
      </c>
      <c r="E17" s="17">
        <f>C17*D17</f>
        <v>730000</v>
      </c>
      <c r="F17" s="16">
        <f>E17*10%</f>
        <v>73000</v>
      </c>
      <c r="G17" s="16">
        <f>SUM(E17:F17)</f>
        <v>803000</v>
      </c>
      <c r="I17" s="26"/>
    </row>
    <row r="18" spans="1:9" s="3" customFormat="1" ht="15" customHeight="1">
      <c r="A18" s="25"/>
      <c r="B18" s="44" t="s">
        <v>23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4"/>
      <c r="C19" s="24"/>
      <c r="D19" s="23"/>
      <c r="E19" s="17"/>
      <c r="F19" s="16"/>
      <c r="G19" s="16"/>
    </row>
    <row r="20" spans="1:9" s="3" customFormat="1" ht="15" customHeight="1">
      <c r="A20" s="25"/>
      <c r="B20" s="44"/>
      <c r="C20" s="24"/>
      <c r="D20" s="23"/>
      <c r="E20" s="17"/>
      <c r="F20" s="16"/>
      <c r="G20" s="16"/>
    </row>
    <row r="21" spans="1:9" s="3" customFormat="1" ht="15" customHeight="1">
      <c r="A21" s="25"/>
      <c r="B21" s="44"/>
      <c r="C21" s="24"/>
      <c r="D21" s="23"/>
      <c r="E21" s="17"/>
      <c r="F21" s="16"/>
      <c r="G21" s="16"/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/>
      <c r="G23" s="16"/>
    </row>
    <row r="24" spans="1:9" s="3" customFormat="1" ht="15" customHeight="1">
      <c r="A24" s="25"/>
      <c r="B24" s="46"/>
      <c r="C24" s="24"/>
      <c r="D24" s="23"/>
      <c r="E24" s="17"/>
      <c r="F24" s="16"/>
      <c r="G24" s="16"/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730000</v>
      </c>
      <c r="F45" s="12">
        <f>SUM(F16:F44)</f>
        <v>73000</v>
      </c>
      <c r="G45" s="12">
        <f>SUM(G16:G44)</f>
        <v>803000</v>
      </c>
    </row>
    <row r="46" spans="1:10" s="3" customFormat="1" ht="15" customHeight="1" thickBot="1">
      <c r="A46" s="11" t="s">
        <v>1</v>
      </c>
      <c r="B46" s="10" t="s">
        <v>24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01 (3)</vt:lpstr>
      <vt:lpstr>01 (2)</vt:lpstr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2015-09-15T10:17:13Z</dcterms:modified>
</cp:coreProperties>
</file>