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13995" windowHeight="7485"/>
  </bookViews>
  <sheets>
    <sheet name="토너" sheetId="5" r:id="rId1"/>
  </sheets>
  <calcPr calcId="145621"/>
</workbook>
</file>

<file path=xl/calcChain.xml><?xml version="1.0" encoding="utf-8"?>
<calcChain xmlns="http://schemas.openxmlformats.org/spreadsheetml/2006/main">
  <c r="D39" i="5" l="1"/>
  <c r="E44" i="5" l="1"/>
  <c r="F44" i="5"/>
  <c r="G44" i="5" s="1"/>
  <c r="G42" i="5"/>
  <c r="F42" i="5"/>
  <c r="E41" i="5"/>
  <c r="F41" i="5" s="1"/>
  <c r="E42" i="5"/>
  <c r="E43" i="5"/>
  <c r="F43" i="5" s="1"/>
  <c r="E39" i="5"/>
  <c r="F39" i="5" s="1"/>
  <c r="G39" i="5" s="1"/>
  <c r="D37" i="5"/>
  <c r="E40" i="5"/>
  <c r="F38" i="5"/>
  <c r="G38" i="5" s="1"/>
  <c r="E38" i="5"/>
  <c r="E37" i="5"/>
  <c r="E36" i="5"/>
  <c r="E35" i="5"/>
  <c r="D34" i="5"/>
  <c r="E34" i="5" s="1"/>
  <c r="G33" i="5"/>
  <c r="F33" i="5"/>
  <c r="E33" i="5"/>
  <c r="F32" i="5"/>
  <c r="G32" i="5" s="1"/>
  <c r="E32" i="5"/>
  <c r="D32" i="5"/>
  <c r="F31" i="5"/>
  <c r="G31" i="5" s="1"/>
  <c r="E31" i="5"/>
  <c r="E30" i="5"/>
  <c r="D30" i="5"/>
  <c r="E29" i="5"/>
  <c r="D28" i="5"/>
  <c r="E28" i="5" s="1"/>
  <c r="G27" i="5"/>
  <c r="E26" i="5"/>
  <c r="D26" i="5"/>
  <c r="G25" i="5"/>
  <c r="F24" i="5"/>
  <c r="G24" i="5" s="1"/>
  <c r="E24" i="5"/>
  <c r="D24" i="5"/>
  <c r="G23" i="5"/>
  <c r="D22" i="5"/>
  <c r="E22" i="5" s="1"/>
  <c r="G20" i="5"/>
  <c r="D19" i="5"/>
  <c r="E19" i="5" s="1"/>
  <c r="E16" i="5"/>
  <c r="G43" i="5" l="1"/>
  <c r="G41" i="5"/>
  <c r="F22" i="5"/>
  <c r="G22" i="5" s="1"/>
  <c r="G28" i="5"/>
  <c r="F28" i="5"/>
  <c r="F34" i="5"/>
  <c r="G34" i="5" s="1"/>
  <c r="G37" i="5"/>
  <c r="F19" i="5"/>
  <c r="G19" i="5" s="1"/>
  <c r="G35" i="5"/>
  <c r="F26" i="5"/>
  <c r="G26" i="5" s="1"/>
  <c r="F29" i="5"/>
  <c r="G29" i="5" s="1"/>
  <c r="F30" i="5"/>
  <c r="G30" i="5" s="1"/>
  <c r="F36" i="5"/>
  <c r="F37" i="5"/>
  <c r="F16" i="5"/>
  <c r="G16" i="5" s="1"/>
  <c r="F35" i="5"/>
  <c r="F40" i="5"/>
  <c r="G40" i="5" s="1"/>
  <c r="E45" i="5"/>
  <c r="F45" i="5" l="1"/>
  <c r="G36" i="5"/>
  <c r="G45" i="5"/>
  <c r="B11" i="5" s="1"/>
</calcChain>
</file>

<file path=xl/sharedStrings.xml><?xml version="1.0" encoding="utf-8"?>
<sst xmlns="http://schemas.openxmlformats.org/spreadsheetml/2006/main" count="63" uniqueCount="51">
  <si>
    <t xml:space="preserve">* REMARK 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</si>
  <si>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</si>
  <si>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</si>
  <si>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</si>
  <si>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</si>
  <si>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</si>
  <si>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</si>
  <si>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</si>
  <si>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</si>
  <si>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</si>
  <si>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</si>
  <si>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</si>
  <si>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</si>
  <si>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</si>
  <si>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</si>
  <si>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</si>
  <si>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</si>
  <si>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</si>
  <si>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</si>
  <si>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</si>
  <si>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강원지방경찰청</t>
    <phoneticPr fontId="3" type="noConversion"/>
  </si>
  <si>
    <t>프린터 토너</t>
    <phoneticPr fontId="3" type="noConversion"/>
  </si>
  <si>
    <t>OKI B431 10K 정품</t>
    <phoneticPr fontId="3" type="noConversion"/>
  </si>
  <si>
    <t>(대용량 10,000매)</t>
    <phoneticPr fontId="3" type="noConversion"/>
  </si>
  <si>
    <t>033-254-3295</t>
    <phoneticPr fontId="3" type="noConversion"/>
  </si>
  <si>
    <t>033-242-3295</t>
    <phoneticPr fontId="3" type="noConversion"/>
  </si>
  <si>
    <t>유지현(033-264-3200)</t>
    <phoneticPr fontId="3" type="noConversion"/>
  </si>
  <si>
    <t>TK-594KK 검정토너</t>
    <phoneticPr fontId="3" type="noConversion"/>
  </si>
  <si>
    <t>TK-594CK 파랑토너</t>
    <phoneticPr fontId="3" type="noConversion"/>
  </si>
  <si>
    <t>TK-594MK 빨강토너</t>
    <phoneticPr fontId="3" type="noConversion"/>
  </si>
  <si>
    <t>TK-594YK 노랑토너</t>
    <phoneticPr fontId="3" type="noConversion"/>
  </si>
  <si>
    <t>CLP-K660B 검정토너</t>
    <phoneticPr fontId="3" type="noConversion"/>
  </si>
  <si>
    <t>CLP-C660B 파랑토너</t>
    <phoneticPr fontId="3" type="noConversion"/>
  </si>
  <si>
    <t>CLP-M660B 빨강토너</t>
    <phoneticPr fontId="3" type="noConversion"/>
  </si>
  <si>
    <t>CLP-Y660B 노랑토너</t>
    <phoneticPr fontId="3" type="noConversion"/>
  </si>
  <si>
    <t>Canon CRG-323M 빨강토너</t>
    <phoneticPr fontId="3" type="noConversion"/>
  </si>
  <si>
    <t>Canon CRG-323C 파랑토너</t>
    <phoneticPr fontId="3" type="noConversion"/>
  </si>
  <si>
    <t>Canon CRG-323BK 검정토너</t>
    <phoneticPr fontId="3" type="noConversion"/>
  </si>
  <si>
    <t>Canon CRG-323Y 노랑토너</t>
    <phoneticPr fontId="3" type="noConversion"/>
  </si>
  <si>
    <t>FS C5250dng 검정토너(7,000매)</t>
    <phoneticPr fontId="3" type="noConversion"/>
  </si>
  <si>
    <t>FS C5250dng 파랑토너(5,000매)</t>
    <phoneticPr fontId="3" type="noConversion"/>
  </si>
  <si>
    <t>FS C5250dng 빨강토너(5,000매)</t>
    <phoneticPr fontId="3" type="noConversion"/>
  </si>
  <si>
    <t>FS C5250dng 노랑토너(5,000매)</t>
    <phoneticPr fontId="3" type="noConversion"/>
  </si>
  <si>
    <t>CLP-612ndk 검정대용량토너(5,500매)</t>
    <phoneticPr fontId="3" type="noConversion"/>
  </si>
  <si>
    <t>CLP-612ndk 파랑대용량토너(5,000매)</t>
    <phoneticPr fontId="3" type="noConversion"/>
  </si>
  <si>
    <t>CLP-612ndk 빨강대용량토너(5,000매)</t>
    <phoneticPr fontId="3" type="noConversion"/>
  </si>
  <si>
    <t>CLP-612ndk 노랑대용량토너(5,000매)</t>
    <phoneticPr fontId="3" type="noConversion"/>
  </si>
  <si>
    <t>LBP7750cdn 검정대용량토너(10,000매)</t>
    <phoneticPr fontId="3" type="noConversion"/>
  </si>
  <si>
    <t>LBP7750cdn 파랑토너(8,500매)</t>
    <phoneticPr fontId="3" type="noConversion"/>
  </si>
  <si>
    <t>LBP7750cdn 빨강토너(8,500매)</t>
    <phoneticPr fontId="3" type="noConversion"/>
  </si>
  <si>
    <t>LBP7750cdn 노랑토너(8,500매)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</si>
</sst>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2" borderId="10" xfId="1" applyFont="1" applyFill="1" applyBorder="1" applyAlignment="1">
      <alignment horizontal="center" vertical="center"/>
    </xf>
    <xf numFmtId="41" fontId="2" fillId="2" borderId="11" xfId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2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3" xfId="1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0" fontId="8" fillId="0" borderId="0" xfId="0" applyFont="1"/>
    <xf numFmtId="41" fontId="2" fillId="0" borderId="7" xfId="1" applyFont="1" applyBorder="1" applyAlignment="1">
      <alignment horizontal="left"/>
    </xf>
    <xf numFmtId="0" fontId="4" fillId="0" borderId="0" xfId="0" applyFont="1" applyAlignment="1">
      <alignment horizontal="right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276226</xdr:colOff>
      <xdr:row>3</xdr:row>
      <xdr:rowOff>255812</xdr:rowOff>
    </xdr:from>
    <xdr:ext cx="3695699" cy="1925414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989237"/>
          <a:ext cx="3695699" cy="19254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8"/>
  <sheetViews>
    <sheetView tabSelected="1" topLeftCell="A24" workbookViewId="0">
      <selection activeCell="E43" sqref="E4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1" t="s">
        <v>19</v>
      </c>
      <c r="B1" s="41"/>
      <c r="C1" s="41"/>
      <c r="D1" s="41"/>
      <c r="E1" s="41"/>
      <c r="F1" s="41"/>
      <c r="G1" s="41"/>
    </row>
    <row r="2" spans="1:7" ht="15" customHeight="1">
      <c r="A2" s="3"/>
      <c r="B2" s="3"/>
      <c r="C2" s="36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42" t="s">
        <v>20</v>
      </c>
      <c r="B4" s="42"/>
      <c r="C4" s="35" t="s">
        <v>18</v>
      </c>
      <c r="D4" s="4"/>
      <c r="E4" s="4"/>
    </row>
    <row r="5" spans="1:7" ht="15" customHeight="1">
      <c r="A5" s="40" t="s">
        <v>17</v>
      </c>
      <c r="B5" s="34" t="s">
        <v>24</v>
      </c>
      <c r="C5" s="33"/>
      <c r="D5" s="4"/>
      <c r="E5" s="4"/>
    </row>
    <row r="6" spans="1:7" ht="15" customHeight="1">
      <c r="A6" s="40" t="s">
        <v>16</v>
      </c>
      <c r="B6" s="3" t="s">
        <v>25</v>
      </c>
      <c r="C6" s="4"/>
      <c r="D6" s="4"/>
      <c r="E6" s="4"/>
    </row>
    <row r="7" spans="1:7" ht="15" customHeight="1">
      <c r="A7" s="40" t="s">
        <v>15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2" t="s">
        <v>14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13</v>
      </c>
      <c r="B11" s="31">
        <f>G45</f>
        <v>2685000</v>
      </c>
      <c r="C11" s="4"/>
      <c r="D11" s="4"/>
      <c r="E11" s="4"/>
    </row>
    <row r="12" spans="1:7" ht="15" customHeight="1">
      <c r="A12" s="3" t="s">
        <v>12</v>
      </c>
      <c r="B12" s="30">
        <v>42634</v>
      </c>
      <c r="C12" s="4"/>
      <c r="D12" s="4"/>
      <c r="E12" s="4"/>
    </row>
    <row r="13" spans="1:7" ht="15" customHeight="1">
      <c r="A13" s="3" t="s">
        <v>11</v>
      </c>
      <c r="B13" s="29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28" t="s">
        <v>10</v>
      </c>
      <c r="B15" s="28" t="s">
        <v>9</v>
      </c>
      <c r="C15" s="26" t="s">
        <v>8</v>
      </c>
      <c r="D15" s="26" t="s">
        <v>7</v>
      </c>
      <c r="E15" s="27" t="s">
        <v>6</v>
      </c>
      <c r="F15" s="27" t="s">
        <v>5</v>
      </c>
      <c r="G15" s="26" t="s">
        <v>4</v>
      </c>
    </row>
    <row r="16" spans="1:7" s="3" customFormat="1" ht="15" customHeight="1">
      <c r="A16" s="24" t="s">
        <v>21</v>
      </c>
      <c r="B16" s="39" t="s">
        <v>22</v>
      </c>
      <c r="C16" s="23">
        <v>2</v>
      </c>
      <c r="D16" s="22">
        <v>110000</v>
      </c>
      <c r="E16" s="17">
        <f>C16*D16</f>
        <v>220000</v>
      </c>
      <c r="F16" s="16">
        <f>E16*10%</f>
        <v>22000</v>
      </c>
      <c r="G16" s="16">
        <f>SUM(E16:F16)</f>
        <v>242000</v>
      </c>
    </row>
    <row r="17" spans="1:9" s="3" customFormat="1" ht="15" customHeight="1">
      <c r="A17" s="24"/>
      <c r="B17" s="39" t="s">
        <v>23</v>
      </c>
      <c r="C17" s="23"/>
      <c r="D17" s="22"/>
      <c r="E17" s="17"/>
      <c r="F17" s="16"/>
      <c r="G17" s="16"/>
      <c r="I17" s="25"/>
    </row>
    <row r="18" spans="1:9" s="3" customFormat="1" ht="15" customHeight="1">
      <c r="A18" s="24"/>
      <c r="B18" s="39"/>
      <c r="C18" s="23"/>
      <c r="D18" s="22"/>
      <c r="E18" s="17"/>
      <c r="F18" s="16"/>
      <c r="G18" s="16"/>
    </row>
    <row r="19" spans="1:9" s="3" customFormat="1" ht="15" customHeight="1">
      <c r="A19" s="24" t="s">
        <v>21</v>
      </c>
      <c r="B19" s="39" t="s">
        <v>27</v>
      </c>
      <c r="C19" s="23">
        <v>2</v>
      </c>
      <c r="D19" s="22">
        <f>151000/1.1</f>
        <v>137272.72727272726</v>
      </c>
      <c r="E19" s="17">
        <f>C19*D19</f>
        <v>274545.45454545453</v>
      </c>
      <c r="F19" s="16">
        <f>E19*10%</f>
        <v>27454.545454545456</v>
      </c>
      <c r="G19" s="16">
        <f>SUM(E19:F19)</f>
        <v>302000</v>
      </c>
    </row>
    <row r="20" spans="1:9" s="3" customFormat="1" ht="15" customHeight="1">
      <c r="A20" s="24"/>
      <c r="B20" s="39" t="s">
        <v>39</v>
      </c>
      <c r="C20" s="23"/>
      <c r="D20" s="22"/>
      <c r="E20" s="17"/>
      <c r="F20" s="16"/>
      <c r="G20" s="16">
        <f>SUM(E20:F20)</f>
        <v>0</v>
      </c>
    </row>
    <row r="21" spans="1:9" s="3" customFormat="1" ht="15" customHeight="1">
      <c r="A21" s="24" t="s">
        <v>21</v>
      </c>
      <c r="B21" s="39" t="s">
        <v>28</v>
      </c>
      <c r="C21" s="23"/>
      <c r="D21" s="22"/>
      <c r="E21" s="17"/>
      <c r="F21" s="16"/>
      <c r="G21" s="16"/>
      <c r="I21" s="25"/>
    </row>
    <row r="22" spans="1:9" s="3" customFormat="1" ht="15" customHeight="1">
      <c r="A22" s="24"/>
      <c r="B22" s="39" t="s">
        <v>40</v>
      </c>
      <c r="C22" s="23">
        <v>2</v>
      </c>
      <c r="D22" s="22">
        <f>128000/1.1</f>
        <v>116363.63636363635</v>
      </c>
      <c r="E22" s="17">
        <f>C22*D22</f>
        <v>232727.27272727271</v>
      </c>
      <c r="F22" s="16">
        <f>E22*10%</f>
        <v>23272.727272727272</v>
      </c>
      <c r="G22" s="16">
        <f t="shared" ref="G22:G44" si="0">SUM(E22:F22)</f>
        <v>255999.99999999997</v>
      </c>
    </row>
    <row r="23" spans="1:9" s="3" customFormat="1" ht="15" customHeight="1">
      <c r="A23" s="24" t="s">
        <v>21</v>
      </c>
      <c r="B23" s="39" t="s">
        <v>29</v>
      </c>
      <c r="C23" s="23"/>
      <c r="D23" s="22"/>
      <c r="E23" s="17"/>
      <c r="F23" s="16"/>
      <c r="G23" s="16">
        <f t="shared" si="0"/>
        <v>0</v>
      </c>
    </row>
    <row r="24" spans="1:9" s="3" customFormat="1" ht="15" customHeight="1">
      <c r="A24" s="24"/>
      <c r="B24" s="39" t="s">
        <v>41</v>
      </c>
      <c r="C24" s="23">
        <v>1</v>
      </c>
      <c r="D24" s="22">
        <f>128000/1.1</f>
        <v>116363.63636363635</v>
      </c>
      <c r="E24" s="17">
        <f>C24*D24</f>
        <v>116363.63636363635</v>
      </c>
      <c r="F24" s="16">
        <f>E24*10%</f>
        <v>11636.363636363636</v>
      </c>
      <c r="G24" s="16">
        <f t="shared" si="0"/>
        <v>127999.99999999999</v>
      </c>
    </row>
    <row r="25" spans="1:9" s="3" customFormat="1" ht="15" customHeight="1">
      <c r="A25" s="24" t="s">
        <v>21</v>
      </c>
      <c r="B25" s="39" t="s">
        <v>30</v>
      </c>
      <c r="C25" s="23"/>
      <c r="D25" s="22"/>
      <c r="E25" s="17"/>
      <c r="F25" s="16"/>
      <c r="G25" s="16">
        <f t="shared" si="0"/>
        <v>0</v>
      </c>
    </row>
    <row r="26" spans="1:9" s="3" customFormat="1" ht="15" customHeight="1">
      <c r="A26" s="24"/>
      <c r="B26" s="39" t="s">
        <v>42</v>
      </c>
      <c r="C26" s="23">
        <v>1</v>
      </c>
      <c r="D26" s="22">
        <f>128000/1.1</f>
        <v>116363.63636363635</v>
      </c>
      <c r="E26" s="17">
        <f>C26*D26</f>
        <v>116363.63636363635</v>
      </c>
      <c r="F26" s="16">
        <f>E26*10%</f>
        <v>11636.363636363636</v>
      </c>
      <c r="G26" s="16">
        <f t="shared" si="0"/>
        <v>127999.99999999999</v>
      </c>
    </row>
    <row r="27" spans="1:9" s="3" customFormat="1" ht="15" customHeight="1">
      <c r="A27" s="24"/>
      <c r="B27" s="39"/>
      <c r="C27" s="23"/>
      <c r="D27" s="22"/>
      <c r="E27" s="17"/>
      <c r="F27" s="16"/>
      <c r="G27" s="16">
        <f t="shared" si="0"/>
        <v>0</v>
      </c>
    </row>
    <row r="28" spans="1:9" s="3" customFormat="1" ht="15" customHeight="1">
      <c r="A28" s="24" t="s">
        <v>21</v>
      </c>
      <c r="B28" s="39" t="s">
        <v>31</v>
      </c>
      <c r="C28" s="23">
        <v>1</v>
      </c>
      <c r="D28" s="22">
        <f>145000/1.1</f>
        <v>131818.18181818179</v>
      </c>
      <c r="E28" s="17">
        <f>C28*D28</f>
        <v>131818.18181818179</v>
      </c>
      <c r="F28" s="16">
        <f>E28*10%</f>
        <v>13181.81818181818</v>
      </c>
      <c r="G28" s="16">
        <f t="shared" si="0"/>
        <v>144999.99999999997</v>
      </c>
    </row>
    <row r="29" spans="1:9" s="3" customFormat="1" ht="15" customHeight="1">
      <c r="A29" s="24"/>
      <c r="B29" s="39" t="s">
        <v>43</v>
      </c>
      <c r="C29" s="23"/>
      <c r="D29" s="22"/>
      <c r="E29" s="17">
        <f t="shared" ref="E29:E44" si="1">C29*D29</f>
        <v>0</v>
      </c>
      <c r="F29" s="16">
        <f t="shared" ref="F29:F44" si="2">E29*10%</f>
        <v>0</v>
      </c>
      <c r="G29" s="16">
        <f t="shared" si="0"/>
        <v>0</v>
      </c>
    </row>
    <row r="30" spans="1:9" s="3" customFormat="1" ht="15" customHeight="1">
      <c r="A30" s="24" t="s">
        <v>21</v>
      </c>
      <c r="B30" s="39" t="s">
        <v>32</v>
      </c>
      <c r="C30" s="23">
        <v>1</v>
      </c>
      <c r="D30" s="22">
        <f>183000/1.1</f>
        <v>166363.63636363635</v>
      </c>
      <c r="E30" s="17">
        <f t="shared" si="1"/>
        <v>166363.63636363635</v>
      </c>
      <c r="F30" s="16">
        <f t="shared" si="2"/>
        <v>16636.363636363636</v>
      </c>
      <c r="G30" s="16">
        <f t="shared" si="0"/>
        <v>183000</v>
      </c>
    </row>
    <row r="31" spans="1:9" s="3" customFormat="1" ht="15" customHeight="1">
      <c r="A31" s="24"/>
      <c r="B31" s="39" t="s">
        <v>44</v>
      </c>
      <c r="C31" s="23"/>
      <c r="D31" s="22"/>
      <c r="E31" s="17">
        <f t="shared" si="1"/>
        <v>0</v>
      </c>
      <c r="F31" s="16">
        <f t="shared" si="2"/>
        <v>0</v>
      </c>
      <c r="G31" s="16">
        <f t="shared" si="0"/>
        <v>0</v>
      </c>
    </row>
    <row r="32" spans="1:9" s="3" customFormat="1" ht="15" customHeight="1">
      <c r="A32" s="24" t="s">
        <v>21</v>
      </c>
      <c r="B32" s="39" t="s">
        <v>33</v>
      </c>
      <c r="C32" s="23">
        <v>1</v>
      </c>
      <c r="D32" s="22">
        <f>183000/1.1</f>
        <v>166363.63636363635</v>
      </c>
      <c r="E32" s="17">
        <f t="shared" si="1"/>
        <v>166363.63636363635</v>
      </c>
      <c r="F32" s="16">
        <f t="shared" si="2"/>
        <v>16636.363636363636</v>
      </c>
      <c r="G32" s="16">
        <f t="shared" si="0"/>
        <v>183000</v>
      </c>
    </row>
    <row r="33" spans="1:10" s="3" customFormat="1" ht="15" customHeight="1">
      <c r="A33" s="24"/>
      <c r="B33" s="39" t="s">
        <v>45</v>
      </c>
      <c r="C33" s="23"/>
      <c r="D33" s="22"/>
      <c r="E33" s="17">
        <f t="shared" si="1"/>
        <v>0</v>
      </c>
      <c r="F33" s="16">
        <f t="shared" si="2"/>
        <v>0</v>
      </c>
      <c r="G33" s="16">
        <f t="shared" si="0"/>
        <v>0</v>
      </c>
    </row>
    <row r="34" spans="1:10" s="3" customFormat="1" ht="15" customHeight="1">
      <c r="A34" s="24" t="s">
        <v>21</v>
      </c>
      <c r="B34" s="39" t="s">
        <v>34</v>
      </c>
      <c r="C34" s="23">
        <v>1</v>
      </c>
      <c r="D34" s="22">
        <f>183000/1.1</f>
        <v>166363.63636363635</v>
      </c>
      <c r="E34" s="17">
        <f t="shared" si="1"/>
        <v>166363.63636363635</v>
      </c>
      <c r="F34" s="16">
        <f t="shared" si="2"/>
        <v>16636.363636363636</v>
      </c>
      <c r="G34" s="16">
        <f t="shared" si="0"/>
        <v>183000</v>
      </c>
    </row>
    <row r="35" spans="1:10" s="3" customFormat="1" ht="15" customHeight="1">
      <c r="A35" s="24"/>
      <c r="B35" s="39" t="s">
        <v>46</v>
      </c>
      <c r="C35" s="23"/>
      <c r="D35" s="22"/>
      <c r="E35" s="17">
        <f t="shared" si="1"/>
        <v>0</v>
      </c>
      <c r="F35" s="16">
        <f t="shared" si="2"/>
        <v>0</v>
      </c>
      <c r="G35" s="16">
        <f t="shared" si="0"/>
        <v>0</v>
      </c>
    </row>
    <row r="36" spans="1:10" s="3" customFormat="1" ht="15" customHeight="1">
      <c r="A36" s="24"/>
      <c r="B36" s="37"/>
      <c r="C36" s="23"/>
      <c r="D36" s="22"/>
      <c r="E36" s="17">
        <f t="shared" si="1"/>
        <v>0</v>
      </c>
      <c r="F36" s="16">
        <f t="shared" si="2"/>
        <v>0</v>
      </c>
      <c r="G36" s="16">
        <f t="shared" si="0"/>
        <v>0</v>
      </c>
      <c r="J36" s="38"/>
    </row>
    <row r="37" spans="1:10" s="3" customFormat="1" ht="15" customHeight="1">
      <c r="A37" s="24" t="s">
        <v>21</v>
      </c>
      <c r="B37" s="37" t="s">
        <v>37</v>
      </c>
      <c r="C37" s="23">
        <v>1</v>
      </c>
      <c r="D37" s="22">
        <f>176000/1.1</f>
        <v>160000</v>
      </c>
      <c r="E37" s="17">
        <f t="shared" si="1"/>
        <v>160000</v>
      </c>
      <c r="F37" s="16">
        <f t="shared" si="2"/>
        <v>16000</v>
      </c>
      <c r="G37" s="16">
        <f t="shared" si="0"/>
        <v>176000</v>
      </c>
    </row>
    <row r="38" spans="1:10" s="3" customFormat="1" ht="15" customHeight="1">
      <c r="A38" s="24"/>
      <c r="B38" s="37" t="s">
        <v>47</v>
      </c>
      <c r="C38" s="23"/>
      <c r="D38" s="22"/>
      <c r="E38" s="17">
        <f t="shared" si="1"/>
        <v>0</v>
      </c>
      <c r="F38" s="16">
        <f t="shared" si="2"/>
        <v>0</v>
      </c>
      <c r="G38" s="16">
        <f t="shared" si="0"/>
        <v>0</v>
      </c>
    </row>
    <row r="39" spans="1:10" s="3" customFormat="1" ht="15" customHeight="1">
      <c r="A39" s="24" t="s">
        <v>21</v>
      </c>
      <c r="B39" s="37" t="s">
        <v>36</v>
      </c>
      <c r="C39" s="23">
        <v>1</v>
      </c>
      <c r="D39" s="22">
        <f>253000/1.1</f>
        <v>229999.99999999997</v>
      </c>
      <c r="E39" s="17">
        <f t="shared" si="1"/>
        <v>229999.99999999997</v>
      </c>
      <c r="F39" s="16">
        <f t="shared" si="2"/>
        <v>23000</v>
      </c>
      <c r="G39" s="16">
        <f t="shared" si="0"/>
        <v>252999.99999999997</v>
      </c>
    </row>
    <row r="40" spans="1:10" s="3" customFormat="1" ht="15" customHeight="1">
      <c r="A40" s="24"/>
      <c r="B40" s="37" t="s">
        <v>48</v>
      </c>
      <c r="C40" s="23"/>
      <c r="D40" s="22"/>
      <c r="E40" s="17">
        <f t="shared" si="1"/>
        <v>0</v>
      </c>
      <c r="F40" s="16">
        <f t="shared" si="2"/>
        <v>0</v>
      </c>
      <c r="G40" s="16">
        <f t="shared" si="0"/>
        <v>0</v>
      </c>
    </row>
    <row r="41" spans="1:10" s="3" customFormat="1" ht="15" customHeight="1">
      <c r="A41" s="24" t="s">
        <v>21</v>
      </c>
      <c r="B41" s="37" t="s">
        <v>35</v>
      </c>
      <c r="C41" s="23">
        <v>1</v>
      </c>
      <c r="D41" s="22">
        <v>230000</v>
      </c>
      <c r="E41" s="17">
        <f t="shared" si="1"/>
        <v>230000</v>
      </c>
      <c r="F41" s="16">
        <f t="shared" si="2"/>
        <v>23000</v>
      </c>
      <c r="G41" s="16">
        <f t="shared" si="0"/>
        <v>253000</v>
      </c>
    </row>
    <row r="42" spans="1:10" s="3" customFormat="1" ht="15" customHeight="1">
      <c r="A42" s="24"/>
      <c r="B42" s="37" t="s">
        <v>49</v>
      </c>
      <c r="C42" s="21"/>
      <c r="D42" s="16"/>
      <c r="E42" s="17">
        <f t="shared" si="1"/>
        <v>0</v>
      </c>
      <c r="F42" s="16">
        <f t="shared" si="2"/>
        <v>0</v>
      </c>
      <c r="G42" s="16">
        <f t="shared" si="0"/>
        <v>0</v>
      </c>
    </row>
    <row r="43" spans="1:10" s="3" customFormat="1" ht="15" customHeight="1">
      <c r="A43" s="24" t="s">
        <v>21</v>
      </c>
      <c r="B43" s="37" t="s">
        <v>38</v>
      </c>
      <c r="C43" s="21">
        <v>1</v>
      </c>
      <c r="D43" s="16">
        <v>230000</v>
      </c>
      <c r="E43" s="17">
        <f t="shared" si="1"/>
        <v>230000</v>
      </c>
      <c r="F43" s="16">
        <f t="shared" si="2"/>
        <v>23000</v>
      </c>
      <c r="G43" s="16">
        <f t="shared" si="0"/>
        <v>253000</v>
      </c>
    </row>
    <row r="44" spans="1:10" s="3" customFormat="1" ht="15" customHeight="1" thickBot="1">
      <c r="A44" s="20"/>
      <c r="B44" s="37" t="s">
        <v>50</v>
      </c>
      <c r="C44" s="19"/>
      <c r="D44" s="18"/>
      <c r="E44" s="17">
        <f t="shared" si="1"/>
        <v>0</v>
      </c>
      <c r="F44" s="16">
        <f t="shared" si="2"/>
        <v>0</v>
      </c>
      <c r="G44" s="16">
        <f t="shared" si="0"/>
        <v>0</v>
      </c>
    </row>
    <row r="45" spans="1:10" s="3" customFormat="1" ht="15" customHeight="1">
      <c r="A45" s="15" t="s">
        <v>3</v>
      </c>
      <c r="B45" s="6"/>
      <c r="C45" s="5"/>
      <c r="D45" s="14" t="s">
        <v>2</v>
      </c>
      <c r="E45" s="13">
        <f>SUM(E16:E44)</f>
        <v>2440909.0909090908</v>
      </c>
      <c r="F45" s="12">
        <f>SUM(F16:F44)</f>
        <v>244090.90909090909</v>
      </c>
      <c r="G45" s="12">
        <f>SUM(G16:G44)</f>
        <v>2685000</v>
      </c>
    </row>
    <row r="46" spans="1:10" s="3" customFormat="1" ht="15" customHeight="1" thickBot="1">
      <c r="A46" s="11" t="s">
        <v>1</v>
      </c>
      <c r="B46" s="10" t="s">
        <v>26</v>
      </c>
      <c r="C46" s="9"/>
      <c r="D46" s="7"/>
      <c r="E46" s="8"/>
      <c r="F46" s="7"/>
      <c r="G46" s="7"/>
    </row>
    <row r="47" spans="1:10" s="3" customFormat="1" ht="15" customHeight="1">
      <c r="A47" s="3" t="s">
        <v>0</v>
      </c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 s="4"/>
      <c r="F48" s="4"/>
      <c r="G48" s="4"/>
    </row>
    <row r="49" spans="1:7" s="3" customFormat="1" ht="15" customHeight="1">
      <c r="C49" s="4"/>
      <c r="D49" s="4"/>
      <c r="E49"/>
      <c r="F49" s="4"/>
      <c r="G49" s="4"/>
    </row>
    <row r="50" spans="1:7" s="3" customFormat="1" ht="15" customHeight="1">
      <c r="A50" s="6"/>
      <c r="B50" s="6"/>
      <c r="C50" s="5"/>
      <c r="D50" s="5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  <row r="118" spans="3:7" s="3" customFormat="1" ht="15" customHeight="1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토너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2015-08-13T02:04:35Z</cp:lastPrinted>
  <dcterms:created xsi:type="dcterms:W3CDTF">2014-08-19T00:52:26Z</dcterms:created>
  <dcterms:modified xsi:type="dcterms:W3CDTF">2016-09-21T08:34:57Z</dcterms:modified>
</cp:coreProperties>
</file>