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720" yWindow="345" windowWidth="17940" windowHeight="7170"/>
  </bookViews>
  <sheets>
    <sheet name="서버 (2)" sheetId="1" r:id="rId1"/>
  </sheets>
  <externalReferences>
    <externalReference r:id="rId2"/>
  </externalReferences>
  <definedNames>
    <definedName name="_xlnm.Print_Area" localSheetId="0">'서버 (2)'!$A$1:$G$51</definedName>
    <definedName name="Z_EBA405AB_8338_11D5_930F_00010296CC45_.wvu.PrintArea" localSheetId="0" hidden="1">'서버 (2)'!$B$1:$G$47</definedName>
  </definedNames>
  <calcPr calcId="145621"/>
</workbook>
</file>

<file path=xl/calcChain.xml><?xml version="1.0" encoding="utf-8"?>
<calcChain xmlns="http://schemas.openxmlformats.org/spreadsheetml/2006/main">
  <c r="G20" i="1" l="1"/>
  <c r="G18" i="1"/>
  <c r="G19" i="1"/>
  <c r="G23" i="1"/>
  <c r="G24" i="1"/>
  <c r="G17" i="1"/>
  <c r="G26" i="1"/>
  <c r="G16" i="1"/>
  <c r="G25" i="1"/>
  <c r="G32" i="1"/>
  <c r="G34" i="1"/>
  <c r="G35" i="1"/>
  <c r="G36" i="1"/>
  <c r="G37" i="1"/>
  <c r="G38" i="1"/>
  <c r="G39" i="1"/>
  <c r="G40" i="1"/>
  <c r="G41" i="1"/>
  <c r="C42" i="1"/>
  <c r="E42" i="1"/>
  <c r="G42" i="1"/>
  <c r="G22" i="1" l="1"/>
  <c r="G21" i="1"/>
  <c r="G31" i="1"/>
  <c r="F44" i="1" l="1"/>
  <c r="F45" i="1" s="1"/>
  <c r="F46" i="1" l="1"/>
  <c r="C8" i="1" s="1"/>
</calcChain>
</file>

<file path=xl/sharedStrings.xml><?xml version="1.0" encoding="utf-8"?>
<sst xmlns="http://schemas.openxmlformats.org/spreadsheetml/2006/main" count="60" uniqueCount="54">
  <si>
    <t>총        계 :</t>
    <phoneticPr fontId="12" type="noConversion"/>
  </si>
  <si>
    <t>부   가   세 :</t>
    <phoneticPr fontId="12" type="noConversion"/>
  </si>
  <si>
    <t>소        계 :</t>
    <phoneticPr fontId="12" type="noConversion"/>
  </si>
  <si>
    <t>서버</t>
    <phoneticPr fontId="12" type="noConversion"/>
  </si>
  <si>
    <t>공급합계</t>
    <phoneticPr fontId="12" type="noConversion"/>
  </si>
  <si>
    <t>공급단가</t>
    <phoneticPr fontId="12" type="noConversion"/>
  </si>
  <si>
    <t>소비자단가</t>
    <phoneticPr fontId="12" type="noConversion"/>
  </si>
  <si>
    <t>수
량</t>
    <phoneticPr fontId="12" type="noConversion"/>
  </si>
  <si>
    <t>Description</t>
  </si>
  <si>
    <t>P/N</t>
  </si>
  <si>
    <t>품명</t>
    <phoneticPr fontId="12" type="noConversion"/>
  </si>
  <si>
    <t xml:space="preserve">견  적    일  자 :  </t>
    <phoneticPr fontId="12" type="noConversion"/>
  </si>
  <si>
    <t>지  불    조  건 :  별도협의</t>
    <phoneticPr fontId="12" type="noConversion"/>
  </si>
  <si>
    <t>납품 예정 일자 :  발주후  약속일</t>
    <phoneticPr fontId="12" type="noConversion"/>
  </si>
  <si>
    <t>(부가가치세 포함)</t>
    <phoneticPr fontId="12" type="noConversion"/>
  </si>
  <si>
    <t>견적 금액 합계 :</t>
    <phoneticPr fontId="12" type="noConversion"/>
  </si>
  <si>
    <t>아래와 같이 견적 합니다.</t>
  </si>
  <si>
    <t>견   적   서</t>
    <phoneticPr fontId="12" type="noConversion"/>
  </si>
  <si>
    <t>견  적    담  당  : 조 규 장 (hp2643200@naver.com)</t>
    <phoneticPr fontId="12" type="noConversion"/>
  </si>
  <si>
    <t>726718-B21</t>
  </si>
  <si>
    <t>HP 8GB 1Rx4 PC4-2133P-R Kit</t>
  </si>
  <si>
    <t>720478-B21</t>
  </si>
  <si>
    <t>HPE 500W FS Plat Ht Plg Pwr Supply Kit</t>
  </si>
  <si>
    <t>견적 유효 기간 : 견적일로부터 30일</t>
    <phoneticPr fontId="12" type="noConversion"/>
  </si>
  <si>
    <t>755258-B21</t>
  </si>
  <si>
    <t>HP DL360 Gen9 8SFF CTO Server</t>
  </si>
  <si>
    <t>755258-B21  UUF</t>
  </si>
  <si>
    <t>Asia Pacific-English Localization</t>
  </si>
  <si>
    <t>755376-L21</t>
  </si>
  <si>
    <t>HP DL360 Gen9 E5-2623v3 FIO Kit</t>
    <phoneticPr fontId="12" type="noConversion"/>
  </si>
  <si>
    <t>726718-B21  0D1</t>
  </si>
  <si>
    <t>Factory integrated</t>
  </si>
  <si>
    <t>832514-B21</t>
  </si>
  <si>
    <t>HPE 1TB 12G SAS 7.2K 2.5 MDL SC HDD</t>
  </si>
  <si>
    <t>832514-B21  0D1</t>
  </si>
  <si>
    <t>818213-B21</t>
  </si>
  <si>
    <t>HP DL360 Gen9 SFF DVD-ROM/USB Kit</t>
    <phoneticPr fontId="12" type="noConversion"/>
  </si>
  <si>
    <t>818213-B21  0D1</t>
  </si>
  <si>
    <t>749974-B21</t>
  </si>
  <si>
    <t>HP Smart Array P440ar/2G FIO Controller</t>
  </si>
  <si>
    <t>734807-B21</t>
  </si>
  <si>
    <t>HP 1U SFF Easy Install Rail Kit</t>
  </si>
  <si>
    <t>734807-B21  0D1</t>
  </si>
  <si>
    <t>720478-B21  0D1</t>
  </si>
  <si>
    <t>764636-B21</t>
  </si>
  <si>
    <t>HP DL360 Gen9 SFF Sys Insght Dsply Kit</t>
  </si>
  <si>
    <t>764636-B21  0D1</t>
  </si>
  <si>
    <t>734811-B21</t>
  </si>
  <si>
    <t>HP 1U CMA for Easy Install Rail Kit</t>
  </si>
  <si>
    <t>734811-B21  0D1</t>
  </si>
  <si>
    <t>HP DL360 Gen9, 3.0GHz, 8GB, 1TB x2</t>
    <phoneticPr fontId="3" type="noConversion"/>
  </si>
  <si>
    <t>제품보증</t>
    <phoneticPr fontId="3" type="noConversion"/>
  </si>
  <si>
    <t>3년 무상방문 서비스</t>
    <phoneticPr fontId="3" type="noConversion"/>
  </si>
  <si>
    <t>춘천바이오산업진흥원 귀하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</si>
</sst>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&quot;₩&quot;#,##0"/>
    <numFmt numFmtId="178" formatCode="yyyy&quot;/&quot;m&quot;/&quot;d"/>
    <numFmt numFmtId="179" formatCode="yyyy&quot;년&quot;\ m&quot;월&quot;\ d&quot;일&quot;"/>
    <numFmt numFmtId="180" formatCode="\(\V\A\T\ &quot;포&quot;&quot;함&quot;\)"/>
  </numFmts>
  <fonts count="21" x14ac:knownFonts="1"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8"/>
      <name val="굴림"/>
      <family val="3"/>
      <charset val="129"/>
    </font>
    <font>
      <b/>
      <sz val="18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b/>
      <sz val="10"/>
      <name val="굴림"/>
      <family val="3"/>
      <charset val="129"/>
    </font>
    <font>
      <b/>
      <sz val="11"/>
      <color indexed="9"/>
      <name val="굴림"/>
      <family val="3"/>
      <charset val="129"/>
    </font>
    <font>
      <sz val="10"/>
      <name val="굴림"/>
      <family val="3"/>
      <charset val="129"/>
    </font>
    <font>
      <sz val="22"/>
      <name val="굴림"/>
      <family val="3"/>
      <charset val="129"/>
    </font>
    <font>
      <b/>
      <sz val="22"/>
      <name val="굴림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9" fillId="0" borderId="0"/>
    <xf numFmtId="0" fontId="1" fillId="0" borderId="0"/>
  </cellStyleXfs>
  <cellXfs count="92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0" fontId="2" fillId="0" borderId="0" xfId="3" applyFont="1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176" fontId="9" fillId="0" borderId="0" xfId="1" applyNumberFormat="1" applyFont="1" applyFill="1" applyBorder="1" applyAlignment="1">
      <alignment vertical="center" shrinkToFit="1"/>
    </xf>
    <xf numFmtId="177" fontId="9" fillId="0" borderId="0" xfId="1" applyNumberFormat="1" applyFont="1" applyFill="1" applyBorder="1" applyAlignment="1">
      <alignment vertical="center" shrinkToFit="1"/>
    </xf>
    <xf numFmtId="0" fontId="7" fillId="0" borderId="0" xfId="3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10" fillId="0" borderId="0" xfId="3" applyFont="1" applyBorder="1" applyAlignment="1">
      <alignment vertical="center"/>
    </xf>
    <xf numFmtId="5" fontId="2" fillId="0" borderId="0" xfId="3" applyNumberFormat="1" applyFont="1" applyBorder="1" applyAlignment="1">
      <alignment vertical="center"/>
    </xf>
    <xf numFmtId="0" fontId="11" fillId="0" borderId="0" xfId="3" applyFont="1" applyAlignment="1">
      <alignment vertical="center"/>
    </xf>
    <xf numFmtId="0" fontId="2" fillId="0" borderId="1" xfId="3" applyFont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0" fillId="0" borderId="0" xfId="3" applyFont="1" applyFill="1" applyBorder="1" applyAlignment="1">
      <alignment vertical="center" shrinkToFit="1"/>
    </xf>
    <xf numFmtId="0" fontId="10" fillId="0" borderId="0" xfId="3" applyFont="1" applyFill="1" applyBorder="1" applyAlignment="1">
      <alignment horizontal="center" vertical="center" shrinkToFit="1"/>
    </xf>
    <xf numFmtId="41" fontId="9" fillId="0" borderId="5" xfId="1" applyFont="1" applyFill="1" applyBorder="1" applyAlignment="1">
      <alignment horizontal="right" vertical="center" shrinkToFit="1"/>
    </xf>
    <xf numFmtId="41" fontId="9" fillId="0" borderId="6" xfId="1" applyFont="1" applyFill="1" applyBorder="1" applyAlignment="1">
      <alignment horizontal="right" vertical="center" shrinkToFit="1"/>
    </xf>
    <xf numFmtId="41" fontId="9" fillId="0" borderId="7" xfId="1" applyFont="1" applyFill="1" applyBorder="1" applyAlignment="1">
      <alignment horizontal="right" vertical="center" shrinkToFit="1"/>
    </xf>
    <xf numFmtId="0" fontId="9" fillId="0" borderId="6" xfId="3" applyFont="1" applyFill="1" applyBorder="1" applyAlignment="1">
      <alignment horizontal="center" vertical="center" shrinkToFit="1"/>
    </xf>
    <xf numFmtId="0" fontId="9" fillId="0" borderId="7" xfId="3" applyFont="1" applyFill="1" applyBorder="1" applyAlignment="1">
      <alignment horizontal="left" vertical="center"/>
    </xf>
    <xf numFmtId="0" fontId="11" fillId="0" borderId="8" xfId="3" applyFont="1" applyFill="1" applyBorder="1" applyAlignment="1">
      <alignment horizontal="center" vertical="center" shrinkToFit="1"/>
    </xf>
    <xf numFmtId="0" fontId="11" fillId="0" borderId="9" xfId="3" applyFont="1" applyBorder="1" applyAlignment="1">
      <alignment horizontal="center" vertical="center"/>
    </xf>
    <xf numFmtId="41" fontId="9" fillId="0" borderId="0" xfId="2" applyNumberFormat="1" applyFont="1" applyBorder="1" applyAlignment="1">
      <alignment vertical="center"/>
    </xf>
    <xf numFmtId="0" fontId="9" fillId="0" borderId="7" xfId="3" applyFont="1" applyFill="1" applyBorder="1" applyAlignment="1">
      <alignment horizontal="center" vertical="center" shrinkToFit="1"/>
    </xf>
    <xf numFmtId="0" fontId="9" fillId="0" borderId="10" xfId="3" applyFont="1" applyFill="1" applyBorder="1" applyAlignment="1">
      <alignment horizontal="center" vertical="center" shrinkToFit="1"/>
    </xf>
    <xf numFmtId="41" fontId="2" fillId="0" borderId="0" xfId="3" applyNumberFormat="1" applyFont="1" applyBorder="1" applyAlignment="1">
      <alignment vertical="center"/>
    </xf>
    <xf numFmtId="41" fontId="9" fillId="0" borderId="7" xfId="1" applyFont="1" applyFill="1" applyBorder="1" applyAlignment="1">
      <alignment horizontal="center" vertical="center" shrinkToFit="1"/>
    </xf>
    <xf numFmtId="41" fontId="9" fillId="0" borderId="7" xfId="1" applyFont="1" applyFill="1" applyBorder="1" applyAlignment="1">
      <alignment horizontal="left" vertical="center" shrinkToFit="1"/>
    </xf>
    <xf numFmtId="0" fontId="9" fillId="0" borderId="9" xfId="3" applyFont="1" applyBorder="1" applyAlignment="1">
      <alignment horizontal="center" vertical="center"/>
    </xf>
    <xf numFmtId="41" fontId="11" fillId="0" borderId="7" xfId="1" applyFont="1" applyFill="1" applyBorder="1" applyAlignment="1">
      <alignment horizontal="left" vertical="center"/>
    </xf>
    <xf numFmtId="5" fontId="9" fillId="0" borderId="5" xfId="3" applyNumberFormat="1" applyFont="1" applyFill="1" applyBorder="1" applyAlignment="1">
      <alignment horizontal="right" vertical="center" shrinkToFit="1"/>
    </xf>
    <xf numFmtId="5" fontId="9" fillId="0" borderId="7" xfId="3" applyNumberFormat="1" applyFont="1" applyFill="1" applyBorder="1" applyAlignment="1">
      <alignment horizontal="right" vertical="center" shrinkToFit="1"/>
    </xf>
    <xf numFmtId="41" fontId="9" fillId="0" borderId="7" xfId="3" applyNumberFormat="1" applyFont="1" applyFill="1" applyBorder="1" applyAlignment="1">
      <alignment horizontal="right" vertical="center" shrinkToFit="1"/>
    </xf>
    <xf numFmtId="0" fontId="11" fillId="0" borderId="7" xfId="3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15" fillId="2" borderId="12" xfId="3" applyFont="1" applyFill="1" applyBorder="1" applyAlignment="1">
      <alignment horizontal="center" vertical="center" shrinkToFit="1"/>
    </xf>
    <xf numFmtId="0" fontId="15" fillId="2" borderId="13" xfId="3" applyFont="1" applyFill="1" applyBorder="1" applyAlignment="1">
      <alignment horizontal="center" vertical="center" shrinkToFit="1"/>
    </xf>
    <xf numFmtId="0" fontId="15" fillId="2" borderId="13" xfId="3" applyFont="1" applyFill="1" applyBorder="1" applyAlignment="1">
      <alignment horizontal="center" vertical="center" wrapText="1" shrinkToFit="1"/>
    </xf>
    <xf numFmtId="0" fontId="15" fillId="2" borderId="14" xfId="3" applyFont="1" applyFill="1" applyBorder="1" applyAlignment="1">
      <alignment horizontal="center" vertical="center" shrinkToFit="1"/>
    </xf>
    <xf numFmtId="0" fontId="15" fillId="2" borderId="15" xfId="3" applyFont="1" applyFill="1" applyBorder="1" applyAlignment="1">
      <alignment horizontal="center" vertical="center"/>
    </xf>
    <xf numFmtId="41" fontId="9" fillId="0" borderId="16" xfId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11" fillId="0" borderId="16" xfId="3" applyFont="1" applyBorder="1" applyAlignment="1">
      <alignment vertical="center"/>
    </xf>
    <xf numFmtId="178" fontId="10" fillId="0" borderId="16" xfId="3" applyNumberFormat="1" applyFont="1" applyBorder="1" applyAlignment="1">
      <alignment horizontal="left" vertical="center"/>
    </xf>
    <xf numFmtId="0" fontId="10" fillId="0" borderId="16" xfId="3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41" fontId="9" fillId="0" borderId="0" xfId="1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vertical="center"/>
    </xf>
    <xf numFmtId="179" fontId="14" fillId="0" borderId="17" xfId="4" applyNumberFormat="1" applyFont="1" applyFill="1" applyBorder="1" applyAlignment="1">
      <alignment horizontal="left"/>
    </xf>
    <xf numFmtId="0" fontId="16" fillId="0" borderId="17" xfId="4" applyFont="1" applyFill="1" applyBorder="1"/>
    <xf numFmtId="0" fontId="10" fillId="0" borderId="17" xfId="4" applyFont="1" applyFill="1" applyBorder="1" applyAlignment="1"/>
    <xf numFmtId="0" fontId="10" fillId="0" borderId="0" xfId="5" applyFont="1" applyAlignment="1">
      <alignment vertical="center"/>
    </xf>
    <xf numFmtId="0" fontId="16" fillId="0" borderId="18" xfId="4" applyFont="1" applyBorder="1"/>
    <xf numFmtId="0" fontId="10" fillId="0" borderId="18" xfId="4" applyFont="1" applyBorder="1" applyAlignment="1"/>
    <xf numFmtId="0" fontId="2" fillId="0" borderId="18" xfId="4" applyFont="1" applyBorder="1" applyAlignment="1"/>
    <xf numFmtId="0" fontId="16" fillId="0" borderId="18" xfId="4" applyFont="1" applyFill="1" applyBorder="1"/>
    <xf numFmtId="0" fontId="2" fillId="0" borderId="18" xfId="4" applyFont="1" applyFill="1" applyBorder="1" applyAlignment="1"/>
    <xf numFmtId="0" fontId="5" fillId="0" borderId="0" xfId="5" applyFont="1" applyAlignment="1">
      <alignment vertical="center"/>
    </xf>
    <xf numFmtId="177" fontId="13" fillId="3" borderId="18" xfId="4" applyNumberFormat="1" applyFont="1" applyFill="1" applyBorder="1" applyAlignment="1">
      <alignment horizontal="center" vertical="center"/>
    </xf>
    <xf numFmtId="180" fontId="10" fillId="0" borderId="0" xfId="4" applyNumberFormat="1" applyFont="1" applyFill="1" applyAlignment="1">
      <alignment vertical="center"/>
    </xf>
    <xf numFmtId="0" fontId="10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79" fontId="10" fillId="0" borderId="0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4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41" fontId="20" fillId="0" borderId="7" xfId="1" quotePrefix="1" applyFont="1" applyFill="1" applyBorder="1" applyAlignment="1">
      <alignment horizontal="left" vertical="center"/>
    </xf>
    <xf numFmtId="41" fontId="20" fillId="0" borderId="7" xfId="1" applyFont="1" applyFill="1" applyBorder="1" applyAlignment="1">
      <alignment horizontal="center" vertical="center" shrinkToFit="1"/>
    </xf>
    <xf numFmtId="41" fontId="20" fillId="0" borderId="7" xfId="1" applyFont="1" applyFill="1" applyBorder="1" applyAlignment="1">
      <alignment horizontal="right" vertical="center" shrinkToFit="1"/>
    </xf>
    <xf numFmtId="5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shrinkToFit="1"/>
    </xf>
    <xf numFmtId="5" fontId="10" fillId="0" borderId="2" xfId="3" applyNumberFormat="1" applyFont="1" applyFill="1" applyBorder="1" applyAlignment="1">
      <alignment horizontal="center" vertical="center" shrinkToFit="1"/>
    </xf>
    <xf numFmtId="0" fontId="18" fillId="0" borderId="0" xfId="4" applyFont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177" fontId="10" fillId="3" borderId="18" xfId="4" applyNumberFormat="1" applyFont="1" applyFill="1" applyBorder="1" applyAlignment="1">
      <alignment horizontal="center" vertical="center"/>
    </xf>
    <xf numFmtId="5" fontId="10" fillId="0" borderId="3" xfId="3" applyNumberFormat="1" applyFont="1" applyFill="1" applyBorder="1" applyAlignment="1">
      <alignment horizontal="center" vertical="center" shrinkToFit="1"/>
    </xf>
    <xf numFmtId="5" fontId="2" fillId="0" borderId="2" xfId="3" applyNumberFormat="1" applyFont="1" applyFill="1" applyBorder="1" applyAlignment="1">
      <alignment horizontal="center" vertical="center" shrinkToFit="1"/>
    </xf>
    <xf numFmtId="0" fontId="10" fillId="0" borderId="4" xfId="3" applyFont="1" applyFill="1" applyBorder="1" applyAlignment="1">
      <alignment horizontal="center" vertical="center" shrinkToFit="1"/>
    </xf>
    <xf numFmtId="0" fontId="10" fillId="0" borderId="3" xfId="3" applyFont="1" applyFill="1" applyBorder="1" applyAlignment="1">
      <alignment horizontal="center" vertical="center" shrinkToFit="1"/>
    </xf>
  </cellXfs>
  <cellStyles count="8">
    <cellStyle name="_1월 18일 병원" xfId="6"/>
    <cellStyle name="쉼표 [0]" xfId="1" builtinId="6"/>
    <cellStyle name="스타일 1" xfId="7"/>
    <cellStyle name="통화 [0]" xfId="2" builtinId="7"/>
    <cellStyle name="표준" xfId="0" builtinId="0"/>
    <cellStyle name="표준_20070206 강릉시청 ml570 서버 견적 원가" xfId="3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24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2400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52400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48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24000" y="977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76200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762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53340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2981325</xdr:colOff>
      <xdr:row>3</xdr:row>
      <xdr:rowOff>57150</xdr:rowOff>
    </xdr:from>
    <xdr:to>
      <xdr:col>6</xdr:col>
      <xdr:colOff>1085850</xdr:colOff>
      <xdr:row>12</xdr:row>
      <xdr:rowOff>104775</xdr:rowOff>
    </xdr:to>
    <xdr:pic>
      <xdr:nvPicPr>
        <xdr:cNvPr id="54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14400"/>
          <a:ext cx="3048000" cy="20097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view="pageBreakPreview" zoomScaleNormal="115" zoomScaleSheetLayoutView="100" workbookViewId="0">
      <selection activeCell="C19" sqref="C19"/>
    </sheetView>
  </sheetViews>
  <sheetFormatPr defaultRowHeight="13.5" x14ac:dyDescent="0.1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.5" style="1" customWidth="1"/>
    <col min="6" max="6" width="14.75" style="1" customWidth="1"/>
    <col min="7" max="7" width="15" style="1" customWidth="1"/>
    <col min="8" max="8" width="13.75" style="2" bestFit="1" customWidth="1"/>
    <col min="9" max="16384" width="9" style="1"/>
  </cols>
  <sheetData>
    <row r="1" spans="1:8" s="52" customFormat="1" x14ac:dyDescent="0.3"/>
    <row r="2" spans="1:8" s="75" customFormat="1" ht="27.2" customHeight="1" x14ac:dyDescent="0.3">
      <c r="A2" s="85" t="s">
        <v>17</v>
      </c>
      <c r="B2" s="85"/>
      <c r="C2" s="85"/>
      <c r="D2" s="85"/>
      <c r="E2" s="85"/>
      <c r="F2" s="85"/>
      <c r="G2" s="85"/>
    </row>
    <row r="3" spans="1:8" s="75" customFormat="1" ht="27.2" customHeight="1" x14ac:dyDescent="0.3">
      <c r="A3" s="76"/>
      <c r="B3" s="76"/>
      <c r="C3" s="76"/>
      <c r="D3" s="76"/>
      <c r="E3" s="76"/>
      <c r="F3" s="76"/>
      <c r="G3" s="76"/>
    </row>
    <row r="4" spans="1:8" s="52" customFormat="1" ht="19.5" customHeight="1" thickBot="1" x14ac:dyDescent="0.35">
      <c r="A4" s="86" t="s">
        <v>53</v>
      </c>
      <c r="B4" s="86"/>
      <c r="C4" s="86"/>
      <c r="D4" s="54"/>
      <c r="F4" s="54"/>
      <c r="G4" s="54"/>
    </row>
    <row r="5" spans="1:8" s="52" customFormat="1" ht="19.5" customHeight="1" x14ac:dyDescent="0.3">
      <c r="A5" s="74" t="s">
        <v>16</v>
      </c>
      <c r="B5" s="73"/>
      <c r="C5" s="54"/>
      <c r="D5" s="56"/>
      <c r="E5" s="72"/>
      <c r="F5" s="72"/>
      <c r="G5" s="72"/>
    </row>
    <row r="6" spans="1:8" s="52" customFormat="1" ht="9.1999999999999993" customHeight="1" x14ac:dyDescent="0.3">
      <c r="A6" s="56"/>
      <c r="B6" s="71"/>
      <c r="C6" s="54"/>
      <c r="D6" s="56"/>
      <c r="E6" s="60"/>
      <c r="F6" s="60"/>
      <c r="G6" s="53"/>
    </row>
    <row r="7" spans="1:8" s="52" customFormat="1" ht="18" customHeight="1" x14ac:dyDescent="0.3">
      <c r="A7" s="70" t="s">
        <v>15</v>
      </c>
      <c r="B7" s="69"/>
      <c r="C7" s="68"/>
      <c r="D7" s="56"/>
      <c r="E7" s="60"/>
      <c r="F7" s="60"/>
      <c r="G7" s="53"/>
    </row>
    <row r="8" spans="1:8" s="52" customFormat="1" ht="21.95" customHeight="1" x14ac:dyDescent="0.3">
      <c r="A8" s="87" t="s">
        <v>14</v>
      </c>
      <c r="B8" s="87"/>
      <c r="C8" s="67">
        <f>F46</f>
        <v>7150000</v>
      </c>
      <c r="D8" s="56"/>
      <c r="E8" s="66"/>
      <c r="F8" s="66"/>
      <c r="G8" s="53"/>
    </row>
    <row r="9" spans="1:8" s="52" customFormat="1" ht="17.25" customHeight="1" x14ac:dyDescent="0.15">
      <c r="A9" s="63" t="s">
        <v>13</v>
      </c>
      <c r="B9" s="61"/>
      <c r="C9" s="61"/>
      <c r="D9" s="56"/>
      <c r="E9" s="66"/>
      <c r="F9" s="66"/>
      <c r="G9" s="53"/>
    </row>
    <row r="10" spans="1:8" s="52" customFormat="1" ht="18.75" customHeight="1" x14ac:dyDescent="0.15">
      <c r="A10" s="65" t="s">
        <v>23</v>
      </c>
      <c r="B10" s="64"/>
      <c r="C10" s="64"/>
      <c r="D10" s="56"/>
      <c r="E10" s="60"/>
      <c r="F10" s="60"/>
      <c r="G10" s="53"/>
    </row>
    <row r="11" spans="1:8" s="52" customFormat="1" ht="16.5" customHeight="1" x14ac:dyDescent="0.15">
      <c r="A11" s="63" t="s">
        <v>12</v>
      </c>
      <c r="B11" s="61"/>
      <c r="C11" s="61"/>
      <c r="D11" s="56"/>
      <c r="E11" s="60"/>
      <c r="F11" s="60"/>
      <c r="G11" s="53"/>
    </row>
    <row r="12" spans="1:8" s="52" customFormat="1" ht="14.25" customHeight="1" x14ac:dyDescent="0.15">
      <c r="A12" s="62" t="s">
        <v>18</v>
      </c>
      <c r="B12" s="61"/>
      <c r="C12" s="61"/>
      <c r="D12" s="56"/>
      <c r="E12" s="60"/>
      <c r="F12" s="54"/>
      <c r="G12" s="53"/>
    </row>
    <row r="13" spans="1:8" s="52" customFormat="1" ht="14.25" customHeight="1" x14ac:dyDescent="0.15">
      <c r="A13" s="59" t="s">
        <v>11</v>
      </c>
      <c r="B13" s="58"/>
      <c r="C13" s="57">
        <v>42691</v>
      </c>
      <c r="D13" s="56"/>
      <c r="E13" s="55"/>
      <c r="F13" s="54"/>
      <c r="G13" s="53"/>
    </row>
    <row r="14" spans="1:8" ht="9.1999999999999993" customHeight="1" thickBot="1" x14ac:dyDescent="0.35">
      <c r="B14" s="51"/>
      <c r="C14" s="50"/>
      <c r="D14" s="48"/>
      <c r="E14" s="49"/>
      <c r="F14" s="48"/>
      <c r="G14" s="47"/>
      <c r="H14" s="1"/>
    </row>
    <row r="15" spans="1:8" ht="27.95" customHeight="1" thickBot="1" x14ac:dyDescent="0.35">
      <c r="A15" s="46" t="s">
        <v>10</v>
      </c>
      <c r="B15" s="45" t="s">
        <v>9</v>
      </c>
      <c r="C15" s="43" t="s">
        <v>8</v>
      </c>
      <c r="D15" s="44" t="s">
        <v>7</v>
      </c>
      <c r="E15" s="43" t="s">
        <v>6</v>
      </c>
      <c r="F15" s="43" t="s">
        <v>5</v>
      </c>
      <c r="G15" s="42" t="s">
        <v>4</v>
      </c>
      <c r="H15" s="1"/>
    </row>
    <row r="16" spans="1:8" s="5" customFormat="1" ht="17.100000000000001" customHeight="1" x14ac:dyDescent="0.3">
      <c r="A16" s="41"/>
      <c r="B16" s="30"/>
      <c r="C16" s="40"/>
      <c r="D16" s="30"/>
      <c r="E16" s="39"/>
      <c r="F16" s="38"/>
      <c r="G16" s="37" t="str">
        <f>IF((D16*F16)&gt;0,(D16*F16)," ")</f>
        <v xml:space="preserve"> </v>
      </c>
    </row>
    <row r="17" spans="1:8" s="5" customFormat="1" ht="17.100000000000001" customHeight="1" x14ac:dyDescent="0.3">
      <c r="A17" s="35" t="s">
        <v>3</v>
      </c>
      <c r="B17" s="77"/>
      <c r="C17" s="78" t="s">
        <v>50</v>
      </c>
      <c r="D17" s="79">
        <v>1</v>
      </c>
      <c r="E17" s="80">
        <v>8909000</v>
      </c>
      <c r="F17" s="24">
        <v>6500000</v>
      </c>
      <c r="G17" s="22">
        <f>IF((D17*F17)&gt;0,(D17*F17)," ")</f>
        <v>6500000</v>
      </c>
      <c r="H17" s="32"/>
    </row>
    <row r="18" spans="1:8" s="5" customFormat="1" ht="17.100000000000001" customHeight="1" x14ac:dyDescent="0.3">
      <c r="A18" s="35"/>
      <c r="B18" s="77"/>
      <c r="C18" s="78"/>
      <c r="D18" s="79"/>
      <c r="E18" s="80"/>
      <c r="F18" s="24"/>
      <c r="G18" s="22" t="str">
        <f>IF((D18*F18)&gt;0,(D18*F18)," ")</f>
        <v xml:space="preserve"> </v>
      </c>
    </row>
    <row r="19" spans="1:8" s="5" customFormat="1" ht="17.100000000000001" customHeight="1" x14ac:dyDescent="0.3">
      <c r="A19" s="35"/>
      <c r="B19" s="77" t="s">
        <v>24</v>
      </c>
      <c r="C19" s="78" t="s">
        <v>25</v>
      </c>
      <c r="D19" s="79">
        <v>1</v>
      </c>
      <c r="E19" s="80"/>
      <c r="F19" s="24"/>
      <c r="G19" s="22" t="str">
        <f>IF((D19*F19)&gt;0,(D19*F19)," ")</f>
        <v xml:space="preserve"> </v>
      </c>
    </row>
    <row r="20" spans="1:8" s="5" customFormat="1" ht="17.100000000000001" customHeight="1" x14ac:dyDescent="0.3">
      <c r="A20" s="35"/>
      <c r="B20" s="77" t="s">
        <v>26</v>
      </c>
      <c r="C20" s="78" t="s">
        <v>27</v>
      </c>
      <c r="D20" s="79">
        <v>1</v>
      </c>
      <c r="E20" s="80"/>
      <c r="F20" s="24"/>
      <c r="G20" s="22" t="str">
        <f>IF((D20*F20)&gt;0,(D20*F20)," ")</f>
        <v xml:space="preserve"> </v>
      </c>
    </row>
    <row r="21" spans="1:8" s="5" customFormat="1" ht="17.100000000000001" customHeight="1" x14ac:dyDescent="0.3">
      <c r="A21" s="35"/>
      <c r="B21" s="77" t="s">
        <v>28</v>
      </c>
      <c r="C21" s="78" t="s">
        <v>29</v>
      </c>
      <c r="D21" s="79">
        <v>1</v>
      </c>
      <c r="E21" s="80"/>
      <c r="F21" s="24"/>
      <c r="G21" s="22" t="str">
        <f t="shared" ref="G21:G32" si="0">IF((D21*F21)&gt;0,(D21*F21)," ")</f>
        <v xml:space="preserve"> </v>
      </c>
    </row>
    <row r="22" spans="1:8" s="5" customFormat="1" ht="17.100000000000001" customHeight="1" x14ac:dyDescent="0.3">
      <c r="A22" s="35"/>
      <c r="B22" s="77" t="s">
        <v>19</v>
      </c>
      <c r="C22" s="78" t="s">
        <v>20</v>
      </c>
      <c r="D22" s="79">
        <v>1</v>
      </c>
      <c r="E22" s="80"/>
      <c r="F22" s="24"/>
      <c r="G22" s="22" t="str">
        <f t="shared" si="0"/>
        <v xml:space="preserve"> </v>
      </c>
    </row>
    <row r="23" spans="1:8" s="5" customFormat="1" ht="17.100000000000001" customHeight="1" x14ac:dyDescent="0.3">
      <c r="A23" s="35"/>
      <c r="B23" s="77" t="s">
        <v>30</v>
      </c>
      <c r="C23" s="78" t="s">
        <v>31</v>
      </c>
      <c r="D23" s="79">
        <v>1</v>
      </c>
      <c r="E23" s="80"/>
      <c r="F23" s="24"/>
      <c r="G23" s="22" t="str">
        <f t="shared" si="0"/>
        <v xml:space="preserve"> </v>
      </c>
    </row>
    <row r="24" spans="1:8" s="5" customFormat="1" ht="17.100000000000001" customHeight="1" x14ac:dyDescent="0.3">
      <c r="A24" s="35"/>
      <c r="B24" s="77" t="s">
        <v>32</v>
      </c>
      <c r="C24" s="78" t="s">
        <v>33</v>
      </c>
      <c r="D24" s="79">
        <v>2</v>
      </c>
      <c r="E24" s="80"/>
      <c r="F24" s="24"/>
      <c r="G24" s="22" t="str">
        <f t="shared" si="0"/>
        <v xml:space="preserve"> </v>
      </c>
    </row>
    <row r="25" spans="1:8" s="5" customFormat="1" ht="17.100000000000001" customHeight="1" x14ac:dyDescent="0.3">
      <c r="A25" s="35"/>
      <c r="B25" s="77" t="s">
        <v>34</v>
      </c>
      <c r="C25" s="78" t="s">
        <v>31</v>
      </c>
      <c r="D25" s="79">
        <v>2</v>
      </c>
      <c r="E25" s="80"/>
      <c r="F25" s="24"/>
      <c r="G25" s="22" t="str">
        <f t="shared" si="0"/>
        <v xml:space="preserve"> </v>
      </c>
    </row>
    <row r="26" spans="1:8" s="5" customFormat="1" ht="17.100000000000001" customHeight="1" x14ac:dyDescent="0.3">
      <c r="A26" s="35"/>
      <c r="B26" s="77" t="s">
        <v>35</v>
      </c>
      <c r="C26" s="78" t="s">
        <v>36</v>
      </c>
      <c r="D26" s="79">
        <v>1</v>
      </c>
      <c r="E26" s="80"/>
      <c r="F26" s="24"/>
      <c r="G26" s="22" t="str">
        <f t="shared" si="0"/>
        <v xml:space="preserve"> </v>
      </c>
    </row>
    <row r="27" spans="1:8" s="5" customFormat="1" ht="17.100000000000001" customHeight="1" x14ac:dyDescent="0.3">
      <c r="A27" s="35"/>
      <c r="B27" s="77" t="s">
        <v>37</v>
      </c>
      <c r="C27" s="78" t="s">
        <v>31</v>
      </c>
      <c r="D27" s="79">
        <v>1</v>
      </c>
      <c r="E27" s="80"/>
      <c r="F27" s="24"/>
      <c r="G27" s="22"/>
    </row>
    <row r="28" spans="1:8" s="5" customFormat="1" ht="17.100000000000001" customHeight="1" x14ac:dyDescent="0.3">
      <c r="A28" s="35"/>
      <c r="B28" s="77" t="s">
        <v>38</v>
      </c>
      <c r="C28" s="78" t="s">
        <v>39</v>
      </c>
      <c r="D28" s="79">
        <v>1</v>
      </c>
      <c r="E28" s="80"/>
      <c r="F28" s="24"/>
      <c r="G28" s="22"/>
    </row>
    <row r="29" spans="1:8" s="5" customFormat="1" ht="17.100000000000001" customHeight="1" x14ac:dyDescent="0.3">
      <c r="A29" s="35"/>
      <c r="B29" s="77" t="s">
        <v>40</v>
      </c>
      <c r="C29" s="78" t="s">
        <v>41</v>
      </c>
      <c r="D29" s="79">
        <v>1</v>
      </c>
      <c r="E29" s="24"/>
      <c r="F29" s="24"/>
      <c r="G29" s="22"/>
    </row>
    <row r="30" spans="1:8" s="5" customFormat="1" ht="17.100000000000001" customHeight="1" x14ac:dyDescent="0.3">
      <c r="A30" s="35"/>
      <c r="B30" s="77" t="s">
        <v>42</v>
      </c>
      <c r="C30" s="78" t="s">
        <v>31</v>
      </c>
      <c r="D30" s="79">
        <v>1</v>
      </c>
      <c r="E30" s="24"/>
      <c r="F30" s="24"/>
      <c r="G30" s="22"/>
    </row>
    <row r="31" spans="1:8" s="5" customFormat="1" ht="17.100000000000001" customHeight="1" x14ac:dyDescent="0.3">
      <c r="A31" s="35"/>
      <c r="B31" s="77" t="s">
        <v>21</v>
      </c>
      <c r="C31" s="78" t="s">
        <v>22</v>
      </c>
      <c r="D31" s="79">
        <v>2</v>
      </c>
      <c r="E31" s="80"/>
      <c r="F31" s="24"/>
      <c r="G31" s="22" t="str">
        <f t="shared" si="0"/>
        <v xml:space="preserve"> </v>
      </c>
    </row>
    <row r="32" spans="1:8" s="5" customFormat="1" ht="17.100000000000001" customHeight="1" x14ac:dyDescent="0.3">
      <c r="A32" s="28"/>
      <c r="B32" s="77" t="s">
        <v>43</v>
      </c>
      <c r="C32" s="78" t="s">
        <v>31</v>
      </c>
      <c r="D32" s="79">
        <v>2</v>
      </c>
      <c r="E32" s="24"/>
      <c r="F32" s="24"/>
      <c r="G32" s="22" t="str">
        <f t="shared" si="0"/>
        <v xml:space="preserve"> </v>
      </c>
    </row>
    <row r="33" spans="1:8" s="5" customFormat="1" ht="17.100000000000001" customHeight="1" x14ac:dyDescent="0.3">
      <c r="A33" s="28"/>
      <c r="B33" s="77" t="s">
        <v>44</v>
      </c>
      <c r="C33" s="78" t="s">
        <v>45</v>
      </c>
      <c r="D33" s="79">
        <v>1</v>
      </c>
      <c r="E33" s="24"/>
      <c r="F33" s="24"/>
      <c r="G33" s="22"/>
    </row>
    <row r="34" spans="1:8" s="5" customFormat="1" ht="17.100000000000001" customHeight="1" x14ac:dyDescent="0.3">
      <c r="A34" s="35"/>
      <c r="B34" s="77" t="s">
        <v>46</v>
      </c>
      <c r="C34" s="78" t="s">
        <v>31</v>
      </c>
      <c r="D34" s="79">
        <v>1</v>
      </c>
      <c r="E34" s="24"/>
      <c r="F34" s="24"/>
      <c r="G34" s="22" t="str">
        <f t="shared" ref="G34:G40" si="1">IF((D34*F34)&gt;0,(D34*F34)," ")</f>
        <v xml:space="preserve"> </v>
      </c>
    </row>
    <row r="35" spans="1:8" s="5" customFormat="1" ht="17.100000000000001" customHeight="1" x14ac:dyDescent="0.3">
      <c r="A35" s="35"/>
      <c r="B35" s="77" t="s">
        <v>47</v>
      </c>
      <c r="C35" s="78" t="s">
        <v>48</v>
      </c>
      <c r="D35" s="79">
        <v>1</v>
      </c>
      <c r="E35" s="24"/>
      <c r="F35" s="24"/>
      <c r="G35" s="22" t="str">
        <f t="shared" si="1"/>
        <v xml:space="preserve"> </v>
      </c>
    </row>
    <row r="36" spans="1:8" s="5" customFormat="1" ht="17.100000000000001" customHeight="1" x14ac:dyDescent="0.3">
      <c r="A36" s="35"/>
      <c r="B36" s="77" t="s">
        <v>49</v>
      </c>
      <c r="C36" s="78" t="s">
        <v>31</v>
      </c>
      <c r="D36" s="79">
        <v>1</v>
      </c>
      <c r="E36" s="24"/>
      <c r="F36" s="24"/>
      <c r="G36" s="22" t="str">
        <f t="shared" si="1"/>
        <v xml:space="preserve"> </v>
      </c>
    </row>
    <row r="37" spans="1:8" s="5" customFormat="1" ht="17.100000000000001" customHeight="1" x14ac:dyDescent="0.3">
      <c r="A37" s="35"/>
      <c r="B37" s="30"/>
      <c r="C37" s="36"/>
      <c r="D37" s="30"/>
      <c r="E37" s="24"/>
      <c r="F37" s="24"/>
      <c r="G37" s="22" t="str">
        <f t="shared" si="1"/>
        <v xml:space="preserve"> </v>
      </c>
    </row>
    <row r="38" spans="1:8" s="5" customFormat="1" ht="17.100000000000001" customHeight="1" x14ac:dyDescent="0.3">
      <c r="A38" s="35"/>
      <c r="B38" s="30" t="s">
        <v>51</v>
      </c>
      <c r="C38" s="34" t="s">
        <v>52</v>
      </c>
      <c r="D38" s="30"/>
      <c r="E38" s="24"/>
      <c r="F38" s="24"/>
      <c r="G38" s="22" t="str">
        <f t="shared" si="1"/>
        <v xml:space="preserve"> </v>
      </c>
    </row>
    <row r="39" spans="1:8" s="5" customFormat="1" ht="17.100000000000001" customHeight="1" x14ac:dyDescent="0.3">
      <c r="A39" s="35"/>
      <c r="B39" s="31"/>
      <c r="C39" s="26"/>
      <c r="D39" s="30"/>
      <c r="E39" s="33"/>
      <c r="F39" s="24"/>
      <c r="G39" s="22" t="str">
        <f t="shared" si="1"/>
        <v xml:space="preserve"> </v>
      </c>
    </row>
    <row r="40" spans="1:8" s="5" customFormat="1" ht="17.100000000000001" customHeight="1" x14ac:dyDescent="0.3">
      <c r="A40" s="28"/>
      <c r="B40" s="30"/>
      <c r="C40" s="34"/>
      <c r="D40" s="30"/>
      <c r="E40" s="33"/>
      <c r="F40" s="24"/>
      <c r="G40" s="22" t="str">
        <f t="shared" si="1"/>
        <v xml:space="preserve"> </v>
      </c>
    </row>
    <row r="41" spans="1:8" s="5" customFormat="1" ht="17.100000000000001" customHeight="1" x14ac:dyDescent="0.3">
      <c r="A41" s="28"/>
      <c r="B41" s="31"/>
      <c r="C41" s="26"/>
      <c r="D41" s="30"/>
      <c r="E41" s="24"/>
      <c r="F41" s="24"/>
      <c r="G41" s="22">
        <f>D41*F41</f>
        <v>0</v>
      </c>
      <c r="H41" s="29"/>
    </row>
    <row r="42" spans="1:8" s="5" customFormat="1" ht="17.100000000000001" customHeight="1" thickBot="1" x14ac:dyDescent="0.35">
      <c r="A42" s="28"/>
      <c r="B42" s="27"/>
      <c r="C42" s="26" t="str">
        <f>IF(ISERROR(VLOOKUP($B42,[1]pdb!$A$1:$F$2899,2,FALSE))," ",VLOOKUP($B42,[1]pdb!$A$1:$F$2899,2,FALSE))</f>
        <v xml:space="preserve"> </v>
      </c>
      <c r="D42" s="25"/>
      <c r="E42" s="24" t="str">
        <f>IF(ISERROR(VLOOKUP($B42,[1]pdb!$A$1:$F$2899,3,FALSE))," ",VLOOKUP($B42,[1]pdb!$A$1:$F$2899,3,FALSE))</f>
        <v xml:space="preserve"> </v>
      </c>
      <c r="F42" s="23"/>
      <c r="G42" s="22">
        <f>D42*F42</f>
        <v>0</v>
      </c>
    </row>
    <row r="43" spans="1:8" ht="17.100000000000001" customHeight="1" x14ac:dyDescent="0.15">
      <c r="A43" s="90"/>
      <c r="B43" s="90"/>
      <c r="C43" s="90"/>
      <c r="D43" s="90"/>
      <c r="E43" s="90"/>
      <c r="F43" s="90"/>
      <c r="G43" s="90"/>
    </row>
    <row r="44" spans="1:8" ht="16.5" customHeight="1" x14ac:dyDescent="0.15">
      <c r="A44" s="5"/>
      <c r="B44" s="21"/>
      <c r="C44" s="21"/>
      <c r="D44" s="91" t="s">
        <v>2</v>
      </c>
      <c r="E44" s="91"/>
      <c r="F44" s="88">
        <f>SUM(G16:G42)</f>
        <v>6500000</v>
      </c>
      <c r="G44" s="88"/>
    </row>
    <row r="45" spans="1:8" ht="16.5" customHeight="1" x14ac:dyDescent="0.15">
      <c r="A45" s="5"/>
      <c r="B45" s="20"/>
      <c r="C45" s="20"/>
      <c r="D45" s="83" t="s">
        <v>1</v>
      </c>
      <c r="E45" s="83"/>
      <c r="F45" s="89">
        <f>F44/10</f>
        <v>650000</v>
      </c>
      <c r="G45" s="89"/>
    </row>
    <row r="46" spans="1:8" ht="16.5" customHeight="1" x14ac:dyDescent="0.15">
      <c r="A46" s="5"/>
      <c r="B46" s="20"/>
      <c r="C46" s="20"/>
      <c r="D46" s="83" t="s">
        <v>0</v>
      </c>
      <c r="E46" s="83"/>
      <c r="F46" s="84">
        <f>F44+F45</f>
        <v>7150000</v>
      </c>
      <c r="G46" s="84"/>
    </row>
    <row r="47" spans="1:8" ht="16.5" customHeight="1" x14ac:dyDescent="0.15">
      <c r="A47" s="5"/>
      <c r="B47" s="19"/>
      <c r="C47" s="19"/>
      <c r="D47" s="18"/>
      <c r="E47" s="18"/>
      <c r="F47" s="81"/>
      <c r="G47" s="82"/>
    </row>
    <row r="48" spans="1:8" ht="16.5" customHeight="1" x14ac:dyDescent="0.3">
      <c r="A48" s="5"/>
      <c r="B48" s="12"/>
      <c r="C48" s="17"/>
      <c r="E48" s="5"/>
      <c r="F48" s="16"/>
      <c r="G48" s="5"/>
      <c r="H48" s="1"/>
    </row>
    <row r="49" spans="1:8" ht="16.5" customHeight="1" x14ac:dyDescent="0.3">
      <c r="A49" s="15"/>
      <c r="B49" s="12"/>
      <c r="E49" s="5"/>
      <c r="F49" s="5"/>
      <c r="G49" s="5"/>
      <c r="H49" s="1"/>
    </row>
    <row r="50" spans="1:8" x14ac:dyDescent="0.3">
      <c r="B50" s="12"/>
      <c r="E50" s="14"/>
      <c r="F50" s="13"/>
      <c r="G50" s="13"/>
      <c r="H50" s="1"/>
    </row>
    <row r="51" spans="1:8" ht="14.25" customHeight="1" x14ac:dyDescent="0.3">
      <c r="B51" s="12"/>
      <c r="E51" s="11"/>
      <c r="F51" s="10"/>
      <c r="G51" s="9"/>
      <c r="H51" s="1"/>
    </row>
    <row r="52" spans="1:8" ht="22.5" x14ac:dyDescent="0.3">
      <c r="C52" s="8"/>
      <c r="D52" s="7"/>
      <c r="E52" s="6"/>
      <c r="F52" s="6"/>
      <c r="G52" s="5"/>
      <c r="H52" s="1"/>
    </row>
    <row r="53" spans="1:8" s="3" customFormat="1" ht="16.5" customHeight="1" x14ac:dyDescent="0.3">
      <c r="B53" s="4"/>
    </row>
    <row r="54" spans="1:8" s="3" customFormat="1" ht="16.5" customHeight="1" x14ac:dyDescent="0.3">
      <c r="B54" s="4"/>
    </row>
  </sheetData>
  <mergeCells count="11">
    <mergeCell ref="F47:G47"/>
    <mergeCell ref="D46:E46"/>
    <mergeCell ref="F46:G46"/>
    <mergeCell ref="A2:G2"/>
    <mergeCell ref="A4:C4"/>
    <mergeCell ref="A8:B8"/>
    <mergeCell ref="D45:E45"/>
    <mergeCell ref="F44:G44"/>
    <mergeCell ref="F45:G45"/>
    <mergeCell ref="A43:G43"/>
    <mergeCell ref="D44:E44"/>
  </mergeCells>
  <phoneticPr fontId="3" type="noConversion"/>
  <printOptions horizontalCentered="1"/>
  <pageMargins left="0.33" right="0.35" top="0.35" bottom="0.17" header="0.22" footer="0.37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서버 (2)</vt:lpstr>
      <vt:lpstr>'서버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2016-11-17T08:58:54Z</cp:lastPrinted>
  <dcterms:created xsi:type="dcterms:W3CDTF">2010-01-28T01:32:08Z</dcterms:created>
  <dcterms:modified xsi:type="dcterms:W3CDTF">2016-11-17T09:01:29Z</dcterms:modified>
</cp:coreProperties>
</file>