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90" windowWidth="11835" windowHeight="873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B27" i="1" l="1"/>
  <c r="D27" i="1" s="1"/>
  <c r="F27" i="1" s="1"/>
  <c r="F26" i="1"/>
  <c r="B17" i="1"/>
  <c r="D17" i="1" s="1"/>
  <c r="F17" i="1" s="1"/>
  <c r="B16" i="1"/>
  <c r="D16" i="1"/>
  <c r="F16" i="1" s="1"/>
  <c r="F15" i="1"/>
  <c r="D6" i="1"/>
  <c r="F6" i="1" s="1"/>
  <c r="D5" i="1"/>
  <c r="F4" i="1"/>
  <c r="F5" i="1"/>
  <c r="B6" i="1"/>
  <c r="B5" i="1"/>
  <c r="F29" i="1" l="1"/>
  <c r="F31" i="1" s="1"/>
  <c r="F7" i="1"/>
  <c r="F9" i="1" s="1"/>
  <c r="F18" i="1"/>
  <c r="F20" i="1" s="1"/>
</calcChain>
</file>

<file path=xl/sharedStrings.xml><?xml version="1.0" encoding="utf-8"?>
<sst xmlns="http://schemas.openxmlformats.org/spreadsheetml/2006/main" count="35" uniqueCount="14">
  <si>
    <t>검정</t>
    <phoneticPr fontId="2" type="noConversion"/>
  </si>
  <si>
    <t>컬러</t>
    <phoneticPr fontId="2" type="noConversion"/>
  </si>
  <si>
    <t>m277dw 2년 렌탈요금 계산</t>
    <phoneticPr fontId="2" type="noConversion"/>
  </si>
  <si>
    <t>본체가격</t>
    <phoneticPr fontId="2" type="noConversion"/>
  </si>
  <si>
    <t>토너가격</t>
    <phoneticPr fontId="2" type="noConversion"/>
  </si>
  <si>
    <t>약정기간 및 매수</t>
    <phoneticPr fontId="2" type="noConversion"/>
  </si>
  <si>
    <t>원가</t>
    <phoneticPr fontId="2" type="noConversion"/>
  </si>
  <si>
    <t>합계금액</t>
    <phoneticPr fontId="2" type="noConversion"/>
  </si>
  <si>
    <t>부가세별도</t>
    <phoneticPr fontId="2" type="noConversion"/>
  </si>
  <si>
    <t>30% 마진</t>
    <phoneticPr fontId="2" type="noConversion"/>
  </si>
  <si>
    <t>장당비용</t>
    <phoneticPr fontId="2" type="noConversion"/>
  </si>
  <si>
    <t>내구매수</t>
    <phoneticPr fontId="2" type="noConversion"/>
  </si>
  <si>
    <t>m477fdw 2년 렌탈요금 계산</t>
    <phoneticPr fontId="2" type="noConversion"/>
  </si>
  <si>
    <t>m426fdw 2년 렌탈요금 계산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</si>
</sst>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3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>
      <alignment vertical="center" wrapText="1"/>
    </xf>
    <xf numFmtId="41" fontId="0" fillId="0" borderId="0" xfId="1" applyFont="1">
      <alignment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tabSelected="1" topLeftCell="A9" workbookViewId="0">
      <selection activeCell="A15" sqref="A15"/>
    </sheetView>
  </sheetViews>
  <sheetFormatPr defaultRowHeight="16.5" x14ac:dyDescent="0.3"/>
  <cols>
    <col min="1" max="2" width="9.375" bestFit="1" customWidth="1"/>
    <col min="3" max="4" width="9.125" bestFit="1" customWidth="1"/>
    <col min="5" max="5" width="8.5" customWidth="1"/>
    <col min="6" max="6" width="9.375" bestFit="1" customWidth="1"/>
  </cols>
  <sheetData>
    <row r="1" spans="1:7" x14ac:dyDescent="0.3">
      <c r="B1" t="s">
        <v>2</v>
      </c>
    </row>
    <row r="3" spans="1:7" ht="41.25" customHeight="1" x14ac:dyDescent="0.3">
      <c r="A3" t="s">
        <v>3</v>
      </c>
      <c r="B3" t="s">
        <v>4</v>
      </c>
      <c r="C3" t="s">
        <v>11</v>
      </c>
      <c r="D3" t="s">
        <v>10</v>
      </c>
      <c r="E3" s="1" t="s">
        <v>5</v>
      </c>
      <c r="F3" t="s">
        <v>6</v>
      </c>
    </row>
    <row r="4" spans="1:7" x14ac:dyDescent="0.3">
      <c r="A4" s="2">
        <v>350000</v>
      </c>
      <c r="B4" s="2"/>
      <c r="C4" s="2"/>
      <c r="D4" s="2"/>
      <c r="E4" s="2">
        <v>24</v>
      </c>
      <c r="F4" s="2">
        <f>A4/E4</f>
        <v>14583.333333333334</v>
      </c>
    </row>
    <row r="5" spans="1:7" x14ac:dyDescent="0.3">
      <c r="A5" s="2" t="s">
        <v>0</v>
      </c>
      <c r="B5" s="2">
        <f>92944-26708</f>
        <v>66236</v>
      </c>
      <c r="C5" s="2">
        <v>2800</v>
      </c>
      <c r="D5" s="2">
        <f>B5/C5</f>
        <v>23.655714285714286</v>
      </c>
      <c r="E5" s="2">
        <v>1500</v>
      </c>
      <c r="F5" s="2">
        <f>D5*E5</f>
        <v>35483.571428571428</v>
      </c>
    </row>
    <row r="6" spans="1:7" x14ac:dyDescent="0.3">
      <c r="A6" s="2" t="s">
        <v>1</v>
      </c>
      <c r="B6" s="2">
        <f>(103098-29626)*3</f>
        <v>220416</v>
      </c>
      <c r="C6" s="2">
        <v>2300</v>
      </c>
      <c r="D6" s="2">
        <f>B6/C6</f>
        <v>95.833043478260876</v>
      </c>
      <c r="E6" s="2">
        <v>500</v>
      </c>
      <c r="F6" s="2">
        <f>D6*E6</f>
        <v>47916.52173913044</v>
      </c>
    </row>
    <row r="7" spans="1:7" x14ac:dyDescent="0.3">
      <c r="A7" s="2"/>
      <c r="B7" s="2"/>
      <c r="C7" s="2"/>
      <c r="D7" s="2"/>
      <c r="E7" s="2" t="s">
        <v>7</v>
      </c>
      <c r="F7" s="2">
        <f>SUM(F4:F6)</f>
        <v>97983.426501035196</v>
      </c>
      <c r="G7" t="s">
        <v>8</v>
      </c>
    </row>
    <row r="8" spans="1:7" x14ac:dyDescent="0.3">
      <c r="A8" s="2"/>
      <c r="B8" s="2"/>
      <c r="C8" s="2"/>
      <c r="D8" s="2"/>
      <c r="E8" s="2"/>
      <c r="F8" s="2"/>
    </row>
    <row r="9" spans="1:7" x14ac:dyDescent="0.3">
      <c r="A9" s="2"/>
      <c r="B9" s="2"/>
      <c r="C9" s="2"/>
      <c r="D9" s="2"/>
      <c r="E9" s="2"/>
      <c r="F9" s="2">
        <f>F7*1.3</f>
        <v>127378.45445134575</v>
      </c>
      <c r="G9" t="s">
        <v>9</v>
      </c>
    </row>
    <row r="12" spans="1:7" x14ac:dyDescent="0.3">
      <c r="B12" t="s">
        <v>12</v>
      </c>
    </row>
    <row r="14" spans="1:7" ht="33" x14ac:dyDescent="0.3">
      <c r="A14" t="s">
        <v>3</v>
      </c>
      <c r="B14" t="s">
        <v>4</v>
      </c>
      <c r="C14" t="s">
        <v>11</v>
      </c>
      <c r="D14" t="s">
        <v>10</v>
      </c>
      <c r="E14" s="1" t="s">
        <v>5</v>
      </c>
      <c r="F14" t="s">
        <v>6</v>
      </c>
    </row>
    <row r="15" spans="1:7" x14ac:dyDescent="0.3">
      <c r="A15" s="2">
        <v>516000</v>
      </c>
      <c r="B15" s="2"/>
      <c r="C15" s="2"/>
      <c r="D15" s="2"/>
      <c r="E15" s="2">
        <v>24</v>
      </c>
      <c r="F15" s="2">
        <f>A15/E15</f>
        <v>21500</v>
      </c>
    </row>
    <row r="16" spans="1:7" x14ac:dyDescent="0.3">
      <c r="A16" s="2" t="s">
        <v>0</v>
      </c>
      <c r="B16" s="2">
        <f>145274-41745</f>
        <v>103529</v>
      </c>
      <c r="C16" s="2">
        <v>6500</v>
      </c>
      <c r="D16" s="2">
        <f>B16/C16</f>
        <v>15.927538461538461</v>
      </c>
      <c r="E16" s="2">
        <v>1500</v>
      </c>
      <c r="F16" s="2">
        <f>D16*E16</f>
        <v>23891.307692307691</v>
      </c>
    </row>
    <row r="17" spans="1:7" x14ac:dyDescent="0.3">
      <c r="A17" s="2" t="s">
        <v>1</v>
      </c>
      <c r="B17" s="2">
        <f>(194480-55885)*3</f>
        <v>415785</v>
      </c>
      <c r="C17" s="2">
        <v>5000</v>
      </c>
      <c r="D17" s="2">
        <f>B17/C17</f>
        <v>83.156999999999996</v>
      </c>
      <c r="E17" s="2">
        <v>500</v>
      </c>
      <c r="F17" s="2">
        <f>D17*E17</f>
        <v>41578.5</v>
      </c>
    </row>
    <row r="18" spans="1:7" x14ac:dyDescent="0.3">
      <c r="A18" s="2"/>
      <c r="B18" s="2"/>
      <c r="C18" s="2"/>
      <c r="D18" s="2"/>
      <c r="E18" s="2" t="s">
        <v>7</v>
      </c>
      <c r="F18" s="2">
        <f>SUM(F15:F17)</f>
        <v>86969.807692307688</v>
      </c>
      <c r="G18" t="s">
        <v>8</v>
      </c>
    </row>
    <row r="19" spans="1:7" x14ac:dyDescent="0.3">
      <c r="A19" s="2"/>
      <c r="B19" s="2"/>
      <c r="C19" s="2"/>
      <c r="D19" s="2"/>
      <c r="E19" s="2"/>
      <c r="F19" s="2"/>
    </row>
    <row r="20" spans="1:7" x14ac:dyDescent="0.3">
      <c r="A20" s="2"/>
      <c r="B20" s="2"/>
      <c r="C20" s="2"/>
      <c r="D20" s="2"/>
      <c r="E20" s="2"/>
      <c r="F20" s="2">
        <f>F18*1.3</f>
        <v>113060.75</v>
      </c>
      <c r="G20" t="s">
        <v>9</v>
      </c>
    </row>
    <row r="23" spans="1:7" x14ac:dyDescent="0.3">
      <c r="B23" t="s">
        <v>13</v>
      </c>
    </row>
    <row r="25" spans="1:7" ht="33" x14ac:dyDescent="0.3">
      <c r="A25" t="s">
        <v>3</v>
      </c>
      <c r="B25" t="s">
        <v>4</v>
      </c>
      <c r="C25" t="s">
        <v>11</v>
      </c>
      <c r="D25" t="s">
        <v>10</v>
      </c>
      <c r="E25" s="1" t="s">
        <v>5</v>
      </c>
      <c r="F25" t="s">
        <v>6</v>
      </c>
    </row>
    <row r="26" spans="1:7" x14ac:dyDescent="0.3">
      <c r="A26" s="2">
        <v>516000</v>
      </c>
      <c r="B26" s="2"/>
      <c r="C26" s="2"/>
      <c r="D26" s="2"/>
      <c r="E26" s="2">
        <v>24</v>
      </c>
      <c r="F26" s="2">
        <f>A26/E26</f>
        <v>21500</v>
      </c>
    </row>
    <row r="27" spans="1:7" x14ac:dyDescent="0.3">
      <c r="A27" s="2" t="s">
        <v>0</v>
      </c>
      <c r="B27" s="2">
        <f>200728-57681</f>
        <v>143047</v>
      </c>
      <c r="C27" s="2">
        <v>9000</v>
      </c>
      <c r="D27" s="2">
        <f>B27/C27</f>
        <v>15.894111111111112</v>
      </c>
      <c r="E27" s="2">
        <v>2000</v>
      </c>
      <c r="F27" s="2">
        <f>D27*E27</f>
        <v>31788.222222222223</v>
      </c>
    </row>
    <row r="28" spans="1:7" x14ac:dyDescent="0.3">
      <c r="A28" s="2"/>
      <c r="B28" s="2"/>
      <c r="C28" s="2"/>
      <c r="D28" s="2"/>
      <c r="E28" s="2"/>
      <c r="F28" s="2"/>
    </row>
    <row r="29" spans="1:7" x14ac:dyDescent="0.3">
      <c r="A29" s="2"/>
      <c r="B29" s="2"/>
      <c r="C29" s="2"/>
      <c r="D29" s="2"/>
      <c r="E29" s="2" t="s">
        <v>7</v>
      </c>
      <c r="F29" s="2">
        <f>SUM(F26:F28)</f>
        <v>53288.222222222219</v>
      </c>
      <c r="G29" t="s">
        <v>8</v>
      </c>
    </row>
    <row r="30" spans="1:7" x14ac:dyDescent="0.3">
      <c r="A30" s="2"/>
      <c r="B30" s="2"/>
      <c r="C30" s="2"/>
      <c r="D30" s="2"/>
      <c r="E30" s="2"/>
      <c r="F30" s="2"/>
    </row>
    <row r="31" spans="1:7" x14ac:dyDescent="0.3">
      <c r="A31" s="2"/>
      <c r="B31" s="2"/>
      <c r="C31" s="2"/>
      <c r="D31" s="2"/>
      <c r="E31" s="2"/>
      <c r="F31" s="2">
        <f>F29*1.3</f>
        <v>69274.688888888893</v>
      </c>
      <c r="G31" t="s">
        <v>9</v>
      </c>
    </row>
  </sheetData>
  <phoneticPr fontId="2" type="noConversion"/>
  <pageMargins left="0.7" right="0.7" top="0.75" bottom="0.75" header="0.3" footer="0.3"/>
  <pageSetup paperSize="9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dcterms:created xsi:type="dcterms:W3CDTF">2017-06-20T09:09:43Z</dcterms:created>
  <dcterms:modified xsi:type="dcterms:W3CDTF">2017-06-20T09:20:45Z</dcterms:modified>
</cp:coreProperties>
</file>